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27" documentId="13_ncr:1_{F6CB121F-512D-4AA6-A0C1-0FB36C537598}" xr6:coauthVersionLast="47" xr6:coauthVersionMax="47" xr10:uidLastSave="{F1AD16E7-7548-487F-B68C-E4D87647C94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B4" i="5"/>
  <c r="B5" i="5"/>
  <c r="B6" i="5"/>
  <c r="B7" i="5"/>
  <c r="B8" i="5"/>
  <c r="B9" i="5"/>
  <c r="B10" i="5"/>
  <c r="B11" i="5"/>
  <c r="B12" i="5"/>
  <c r="B13" i="5"/>
  <c r="B1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<sst xmlns="http://schemas.openxmlformats.org/spreadsheetml/2006/main" count="178608" uniqueCount="39088">
  <si>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</si>
  <si>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</si>
  <si>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</si>
  <si>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</si>
  <si>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</si>
  <si>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</si>
  <si>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</si>
  <si>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</si>
  <si>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</si>
  <si>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</si>
  <si>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</si>
  <si>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</si>
  <si>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</si>
  <si>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</si>
  <si>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</si>
  <si>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</si>
  <si>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</si>
  <si>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</si>
  <si>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</si>
  <si>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</si>
  <si>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</si>
  <si>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</si>
  <si>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</si>
  <si>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</si>
  <si>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</si>
  <si>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</si>
  <si>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</si>
  <si>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</si>
  <si>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</si>
  <si>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</si>
  <si>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</si>
  <si>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</si>
  <si>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</si>
  <si>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</si>
  <si>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</si>
  <si>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</si>
  <si>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</si>
  <si>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</si>
  <si>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</si>
  <si>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</si>
  <si>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</si>
  <si>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</si>
  <si>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</si>
  <si>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</si>
  <si>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</si>
  <si>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</si>
  <si>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</si>
  <si>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</si>
  <si>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</si>
  <si>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</si>
  <si>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</si>
  <si>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</si>
  <si>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</si>
  <si>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</si>
  <si>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</si>
  <si>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</si>
  <si>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</si>
  <si>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</si>
  <si>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</si>
  <si>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</si>
  <si>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</si>
  <si>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</si>
  <si>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</si>
  <si>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</si>
  <si>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</si>
  <si>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</si>
  <si>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</si>
  <si>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</si>
  <si>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</si>
  <si>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</si>
  <si>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</si>
  <si>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</si>
  <si>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</si>
  <si>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</si>
  <si>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</si>
  <si>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</si>
  <si>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</si>
  <si>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</si>
  <si>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</si>
  <si>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</si>
  <si>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</si>
  <si>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</si>
  <si>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</si>
  <si>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</si>
  <si>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</si>
  <si>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</si>
  <si>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</si>
  <si>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</si>
  <si>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</si>
  <si>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</si>
  <si>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</si>
  <si>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</si>
  <si>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</si>
  <si>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</si>
  <si>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</si>
  <si>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</si>
  <si>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</si>
  <si>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</si>
  <si>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</si>
  <si>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</si>
  <si>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</si>
  <si>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</si>
  <si>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</si>
  <si>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</si>
  <si>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</si>
  <si>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</si>
  <si>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</si>
  <si>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</si>
  <si>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</si>
  <si>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</si>
  <si>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</si>
  <si>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</si>
  <si>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</si>
  <si>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</si>
  <si>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</si>
  <si>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</si>
  <si>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</si>
  <si>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</si>
  <si>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</si>
  <si>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</si>
  <si>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</si>
  <si>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</si>
  <si>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</si>
  <si>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</si>
  <si>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</si>
  <si>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</si>
  <si>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</si>
  <si>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</si>
  <si>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</si>
  <si>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</si>
  <si>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</si>
  <si>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</si>
  <si>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</si>
  <si>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</si>
  <si>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</si>
  <si>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</si>
  <si>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</si>
  <si>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</si>
  <si>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</si>
  <si>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</si>
  <si>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</si>
  <si>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</si>
  <si>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</si>
  <si>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</si>
  <si>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</si>
  <si>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</si>
  <si>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</si>
  <si>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</si>
  <si>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</si>
  <si>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</si>
  <si>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</si>
  <si>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</si>
  <si>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</si>
  <si>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</si>
  <si>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</si>
  <si>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</si>
  <si>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</si>
  <si>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</si>
  <si>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</si>
  <si>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</si>
  <si>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</si>
  <si>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</si>
  <si>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</si>
  <si>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</si>
  <si>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</si>
  <si>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</si>
  <si>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</si>
  <si>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</si>
  <si>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</si>
  <si>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</si>
  <si>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</si>
  <si>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</si>
  <si>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</si>
  <si>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</si>
  <si>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</si>
  <si>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</si>
  <si>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</si>
  <si>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</si>
  <si>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</si>
  <si>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</si>
  <si>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</si>
  <si>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</si>
  <si>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</si>
  <si>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</si>
  <si>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</si>
  <si>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</si>
  <si>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</si>
  <si>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</si>
  <si>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</si>
  <si>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</si>
  <si>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</si>
  <si>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</si>
  <si>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</si>
  <si>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</si>
  <si>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</si>
  <si>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</si>
  <si>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</si>
  <si>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</si>
  <si>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</si>
  <si>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</si>
  <si>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</si>
  <si>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</si>
  <si>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</si>
  <si>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</si>
  <si>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</si>
  <si>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</si>
  <si>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</si>
  <si>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</si>
  <si>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</si>
  <si>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</si>
  <si>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</si>
  <si>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</si>
  <si>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</si>
  <si>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</si>
  <si>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</si>
  <si>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</si>
  <si>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</si>
  <si>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</si>
  <si>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</si>
  <si>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</si>
  <si>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</si>
  <si>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</si>
  <si>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</si>
  <si>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</si>
  <si>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</si>
  <si>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</si>
  <si>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</si>
  <si>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</si>
  <si>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</si>
  <si>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</si>
  <si>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</si>
  <si>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</si>
  <si>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</si>
  <si>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</si>
  <si>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</si>
  <si>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</si>
  <si>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</si>
  <si>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</si>
  <si>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</si>
  <si>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</si>
  <si>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</si>
  <si>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</si>
  <si>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</si>
  <si>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</si>
  <si>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</si>
  <si>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</si>
  <si>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</si>
  <si>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</si>
  <si>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</si>
  <si>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</si>
  <si>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</si>
  <si>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</si>
  <si>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</si>
  <si>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</si>
  <si>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</si>
  <si>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</si>
  <si>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</si>
  <si>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</si>
  <si>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</si>
  <si>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</si>
  <si>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</si>
  <si>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</si>
  <si>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</si>
  <si>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</si>
  <si>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</si>
  <si>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</si>
  <si>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</si>
  <si>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</si>
  <si>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</si>
  <si>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</si>
  <si>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</si>
  <si>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</si>
  <si>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</si>
  <si>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</si>
  <si>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</si>
  <si>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</si>
  <si>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</si>
  <si>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</si>
  <si>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</si>
  <si>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</si>
  <si>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</si>
  <si>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</si>
  <si>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</si>
  <si>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</si>
  <si>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</si>
  <si>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</si>
  <si>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</si>
  <si>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</si>
  <si>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</si>
  <si>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</si>
  <si>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</si>
  <si>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</si>
  <si>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</si>
  <si>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</si>
  <si>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</si>
  <si>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</si>
  <si>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</si>
  <si>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</si>
  <si>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</si>
  <si>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</si>
  <si>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</si>
  <si>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</si>
  <si>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</si>
  <si>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</si>
  <si>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</si>
  <si>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</si>
  <si>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</si>
  <si>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</si>
  <si>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</si>
  <si>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</si>
  <si>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</si>
  <si>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</si>
  <si>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</si>
  <si>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</si>
  <si>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</si>
  <si>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</si>
  <si>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</si>
  <si>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</si>
  <si>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</si>
  <si>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</si>
  <si>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</si>
  <si>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</si>
  <si>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</si>
  <si>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</si>
  <si>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</si>
  <si>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</si>
  <si>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</si>
  <si>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</si>
  <si>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</si>
  <si>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</si>
  <si>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</si>
  <si>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</si>
  <si>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</si>
  <si>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</si>
  <si>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</si>
  <si>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</si>
  <si>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</si>
  <si>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</si>
  <si>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</si>
  <si>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</si>
  <si>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</si>
  <si>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</si>
  <si>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</si>
  <si>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</si>
  <si>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</si>
  <si>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</si>
  <si>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</si>
  <si>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</si>
  <si>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</si>
  <si>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</si>
  <si>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</si>
  <si>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</si>
  <si>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</si>
  <si>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</si>
  <si>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</si>
  <si>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</si>
  <si>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</si>
  <si>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</si>
  <si>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</si>
  <si>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</si>
  <si>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</si>
  <si>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</si>
  <si>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</si>
  <si>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</si>
  <si>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</si>
  <si>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</si>
  <si>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</si>
  <si>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</si>
  <si>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</si>
  <si>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</si>
  <si>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</si>
  <si>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</si>
  <si>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</si>
  <si>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</si>
  <si>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</si>
  <si>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</si>
  <si>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</si>
  <si>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</si>
  <si>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</si>
  <si>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</si>
  <si>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</si>
  <si>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</si>
  <si>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</si>
  <si>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</si>
  <si>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</si>
  <si>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</si>
  <si>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</si>
  <si>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</si>
  <si>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</si>
  <si>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</si>
  <si>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</si>
  <si>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</si>
  <si>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</si>
  <si>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</si>
  <si>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</si>
  <si>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</si>
  <si>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</si>
  <si>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</si>
  <si>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</si>
  <si>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</si>
  <si>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</si>
  <si>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</si>
  <si>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</si>
  <si>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</si>
  <si>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</si>
  <si>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</si>
  <si>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</si>
  <si>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</si>
  <si>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</si>
  <si>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</si>
  <si>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</si>
  <si>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</si>
  <si>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</si>
  <si>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</si>
  <si>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</si>
  <si>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</si>
  <si>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</si>
  <si>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</si>
  <si>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</si>
  <si>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</si>
  <si>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</si>
  <si>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</si>
  <si>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</si>
  <si>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</si>
  <si>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</si>
  <si>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</si>
  <si>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</si>
  <si>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</si>
  <si>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</si>
  <si>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</si>
  <si>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</si>
  <si>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</si>
  <si>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</si>
  <si>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</si>
  <si>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</si>
  <si>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</si>
  <si>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</si>
  <si>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</si>
  <si>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</si>
  <si>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</si>
  <si>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</si>
  <si>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</si>
  <si>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</si>
  <si>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</si>
  <si>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</si>
  <si>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</si>
  <si>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</si>
  <si>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</si>
  <si>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</si>
  <si>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</si>
  <si>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</si>
  <si>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</si>
  <si>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</si>
  <si>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</si>
  <si>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</si>
  <si>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</si>
  <si>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</si>
  <si>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</si>
  <si>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</si>
  <si>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</si>
  <si>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</si>
  <si>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</si>
  <si>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</si>
  <si>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</si>
  <si>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</si>
  <si>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</si>
  <si>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</si>
  <si>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</si>
  <si>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</si>
  <si>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</si>
  <si>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</si>
  <si>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</si>
  <si>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</si>
  <si>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</si>
  <si>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</si>
  <si>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</si>
  <si>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</si>
  <si>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</si>
  <si>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</si>
  <si>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</si>
  <si>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</si>
  <si>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</si>
  <si>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</si>
  <si>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</si>
  <si>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</si>
  <si>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</si>
  <si>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</si>
  <si>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</si>
  <si>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</si>
  <si>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</si>
  <si>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</si>
  <si>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</si>
  <si>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</si>
  <si>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</si>
  <si>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</si>
  <si>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</si>
  <si>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</si>
  <si>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</si>
  <si>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</si>
  <si>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</si>
  <si>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</si>
  <si>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</si>
  <si>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</si>
  <si>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</si>
  <si>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</si>
  <si>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</si>
  <si>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</si>
  <si>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</si>
  <si>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</si>
  <si>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</si>
  <si>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</si>
  <si>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</si>
  <si>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</si>
  <si>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</si>
  <si>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</si>
  <si>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</si>
  <si>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</si>
  <si>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</si>
  <si>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</si>
  <si>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</si>
  <si>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</si>
  <si>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</si>
  <si>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</si>
  <si>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</si>
  <si>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</si>
  <si>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</si>
  <si>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</si>
  <si>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</si>
  <si>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</si>
  <si>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</si>
  <si>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</si>
  <si>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</si>
  <si>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</si>
  <si>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</si>
  <si>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</si>
  <si>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</si>
  <si>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</si>
  <si>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</si>
  <si>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</si>
  <si>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</si>
  <si>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</si>
  <si>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</si>
  <si>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</si>
  <si>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</si>
  <si>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</si>
  <si>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</si>
  <si>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</si>
  <si>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</si>
  <si>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</si>
  <si>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</si>
  <si>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</si>
  <si>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</si>
  <si>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</si>
  <si>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</si>
  <si>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</si>
  <si>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</si>
  <si>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</si>
  <si>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</si>
  <si>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</si>
  <si>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</si>
  <si>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</si>
  <si>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</si>
  <si>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</si>
  <si>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</si>
  <si>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</si>
  <si>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</si>
  <si>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</si>
  <si>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</si>
  <si>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</si>
  <si>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</si>
  <si>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</si>
  <si>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</si>
  <si>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</si>
  <si>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</si>
  <si>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</si>
  <si>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</si>
  <si>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</si>
  <si>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</si>
  <si>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</si>
  <si>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</si>
  <si>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</si>
  <si>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</si>
  <si>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</si>
  <si>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</si>
  <si>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</si>
  <si>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</si>
  <si>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</si>
  <si>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</si>
  <si>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</si>
  <si>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</si>
  <si>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</si>
  <si>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</si>
  <si>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</si>
  <si>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</si>
  <si>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</si>
  <si>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</si>
  <si>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</si>
  <si>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</si>
  <si>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</si>
  <si>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</si>
  <si>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</si>
  <si>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</si>
  <si>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</si>
  <si>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</si>
  <si>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</si>
  <si>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</si>
  <si>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</si>
  <si>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</si>
  <si>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</si>
  <si>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</si>
  <si>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</si>
  <si>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</si>
  <si>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</si>
  <si>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</si>
  <si>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</si>
  <si>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</si>
  <si>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</si>
  <si>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</si>
  <si>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</si>
  <si>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</si>
  <si>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</si>
  <si>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</si>
  <si>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</si>
  <si>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</si>
  <si>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</si>
  <si>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</si>
  <si>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</si>
  <si>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</si>
  <si>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</si>
  <si>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</si>
  <si>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</si>
  <si>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</si>
  <si>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</si>
  <si>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</si>
  <si>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</si>
  <si>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</si>
  <si>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</si>
  <si>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</si>
  <si>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</si>
  <si>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</si>
  <si>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</si>
  <si>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</si>
  <si>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</si>
  <si>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</si>
  <si>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</si>
  <si>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</si>
  <si>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</si>
  <si>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</si>
  <si>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</si>
  <si>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</si>
  <si>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</si>
  <si>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</si>
  <si>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</si>
  <si>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</si>
  <si>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</si>
  <si>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</si>
  <si>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</si>
  <si>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</si>
  <si>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</si>
  <si>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</si>
  <si>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</si>
  <si>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</si>
  <si>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</si>
  <si>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</si>
  <si>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</si>
  <si>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</si>
  <si>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</si>
  <si>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</si>
  <si>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</si>
  <si>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</si>
  <si>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</si>
  <si>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</si>
  <si>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</si>
  <si>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</si>
  <si>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</si>
  <si>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</si>
  <si>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</si>
  <si>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</si>
  <si>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</si>
  <si>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</si>
  <si>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</si>
  <si>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</si>
  <si>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</si>
  <si>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</si>
  <si>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</si>
  <si>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</si>
  <si>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</si>
  <si>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</si>
  <si>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</si>
  <si>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</si>
  <si>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</si>
  <si>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</si>
  <si>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</si>
  <si>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</si>
  <si>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</si>
  <si>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</si>
  <si>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</si>
  <si>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</si>
  <si>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</si>
  <si>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</si>
  <si>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</si>
  <si>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</si>
  <si>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</si>
  <si>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</si>
  <si>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</si>
  <si>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</si>
  <si>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</si>
  <si>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</si>
  <si>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</si>
  <si>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</si>
  <si>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</si>
  <si>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</si>
  <si>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</si>
  <si>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</si>
  <si>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</si>
  <si>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</si>
  <si>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</si>
  <si>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</si>
  <si>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</si>
  <si>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</si>
  <si>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</si>
  <si>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</si>
  <si>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</si>
  <si>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</si>
  <si>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</si>
  <si>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</si>
  <si>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</si>
  <si>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</si>
  <si>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</si>
  <si>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</si>
  <si>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</si>
  <si>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</si>
  <si>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</si>
  <si>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</si>
  <si>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</si>
  <si>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</si>
  <si>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</si>
  <si>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</si>
  <si>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</si>
  <si>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</si>
  <si>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</si>
  <si>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</si>
  <si>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</si>
  <si>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</si>
  <si>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</si>
  <si>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</si>
  <si>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</si>
  <si>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</si>
  <si>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</si>
  <si>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</si>
  <si>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</si>
  <si>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</si>
  <si>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</si>
  <si>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</si>
  <si>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</si>
  <si>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</si>
  <si>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</si>
  <si>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</si>
  <si>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</si>
  <si>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</si>
  <si>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</si>
  <si>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</si>
  <si>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</si>
  <si>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</si>
  <si>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</si>
  <si>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</si>
  <si>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</si>
  <si>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</si>
  <si>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</si>
  <si>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</si>
  <si>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</si>
  <si>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</si>
  <si>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</si>
  <si>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</si>
  <si>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</si>
  <si>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</si>
  <si>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</si>
  <si>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</si>
  <si>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</si>
  <si>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</si>
  <si>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</si>
  <si>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</si>
  <si>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</si>
  <si>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</si>
  <si>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</si>
  <si>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</si>
  <si>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</si>
  <si>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</si>
  <si>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</si>
  <si>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</si>
  <si>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</si>
  <si>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</si>
  <si>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</si>
  <si>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</si>
  <si>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</si>
  <si>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</si>
  <si>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</si>
  <si>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</si>
  <si>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</si>
  <si>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</si>
  <si>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</si>
  <si>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</si>
  <si>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</si>
  <si>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</si>
  <si>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</si>
  <si>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</si>
  <si>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</si>
  <si>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</si>
  <si>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</si>
  <si>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</si>
  <si>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</si>
  <si>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</si>
  <si>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</si>
  <si>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</si>
  <si>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</si>
  <si>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</si>
  <si>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</si>
  <si>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</si>
  <si>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</si>
  <si>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</si>
  <si>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</si>
  <si>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</si>
  <si>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</si>
  <si>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</si>
  <si>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</si>
  <si>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</si>
  <si>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</si>
  <si>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</si>
  <si>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</si>
  <si>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</si>
  <si>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</si>
  <si>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</si>
  <si>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</si>
  <si>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</si>
  <si>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</si>
  <si>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</si>
  <si>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</si>
  <si>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</si>
  <si>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</si>
  <si>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</si>
  <si>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</si>
  <si>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</si>
  <si>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</si>
  <si>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</si>
  <si>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</si>
  <si>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</si>
  <si>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</si>
  <si>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</si>
  <si>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</si>
  <si>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</si>
  <si>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</si>
  <si>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</si>
  <si>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</si>
  <si>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</si>
  <si>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</si>
  <si>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</si>
  <si>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</si>
  <si>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</si>
  <si>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</si>
  <si>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</si>
  <si>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</si>
  <si>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</si>
  <si>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</si>
  <si>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</si>
  <si>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</si>
  <si>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</si>
  <si>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</si>
  <si>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</si>
  <si>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</si>
  <si>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</si>
  <si>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</si>
  <si>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</si>
  <si>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</si>
  <si>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</si>
  <si>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</si>
  <si>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</si>
  <si>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</si>
  <si>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</si>
  <si>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</si>
  <si>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</si>
  <si>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</si>
  <si>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</si>
  <si>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</si>
  <si>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</si>
  <si>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</si>
  <si>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</si>
  <si>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</si>
  <si>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</si>
  <si>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</si>
  <si>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</si>
  <si>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</si>
  <si>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</si>
  <si>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</si>
  <si>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</si>
  <si>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</si>
  <si>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</si>
  <si>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</si>
  <si>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</si>
  <si>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</si>
  <si>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</si>
  <si>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</si>
  <si>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</si>
  <si>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</si>
  <si>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</si>
  <si>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</si>
  <si>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</si>
  <si>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</si>
  <si>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</si>
  <si>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</si>
  <si>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</si>
  <si>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</si>
  <si>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</si>
  <si>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</si>
  <si>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</si>
  <si>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</si>
  <si>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</si>
  <si>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</si>
  <si>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</si>
  <si>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</si>
  <si>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</si>
  <si>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</si>
  <si>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</si>
  <si>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</si>
  <si>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</si>
  <si>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</si>
  <si>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</si>
  <si>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</si>
  <si>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</si>
  <si>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</si>
  <si>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</si>
  <si>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</si>
  <si>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</si>
  <si>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</si>
  <si>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</si>
  <si>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</si>
  <si>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</si>
  <si>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</si>
  <si>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</si>
  <si>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</si>
  <si>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</si>
  <si>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</si>
  <si>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</si>
  <si>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</si>
  <si>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</si>
  <si>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</si>
  <si>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</si>
  <si>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</si>
  <si>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</si>
  <si>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</si>
  <si>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</si>
  <si>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</si>
  <si>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</si>
  <si>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</si>
  <si>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</si>
  <si>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</si>
  <si>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</si>
  <si>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</si>
  <si>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</si>
  <si>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</si>
  <si>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</si>
  <si>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</si>
  <si>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</si>
  <si>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</si>
  <si>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</si>
  <si>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</si>
  <si>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</si>
  <si>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</si>
  <si>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</si>
  <si>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</si>
  <si>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</si>
  <si>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</si>
  <si>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</si>
  <si>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</si>
  <si>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</si>
  <si>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</si>
  <si>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</si>
  <si>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</si>
  <si>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</si>
  <si>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</si>
  <si>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</si>
  <si>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</si>
  <si>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</si>
  <si>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</si>
  <si>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</si>
  <si>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</si>
  <si>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</si>
  <si>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</si>
  <si>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</si>
  <si>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</si>
  <si>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</si>
  <si>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</si>
  <si>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</si>
  <si>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</si>
  <si>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</si>
  <si>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</si>
  <si>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</si>
  <si>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</si>
  <si>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</si>
  <si>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</si>
  <si>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</si>
  <si>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</si>
  <si>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</si>
  <si>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</si>
  <si>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</si>
  <si>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</si>
  <si>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</si>
  <si>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</si>
  <si>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</si>
  <si>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</si>
  <si>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</si>
  <si>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</si>
  <si>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</si>
  <si>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</si>
  <si>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</si>
  <si>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</si>
  <si>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</si>
  <si>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</si>
  <si>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</si>
  <si>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</si>
  <si>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</si>
  <si>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</si>
  <si>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</si>
  <si>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</si>
  <si>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</si>
  <si>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</si>
  <si>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</si>
  <si>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</si>
  <si>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</si>
  <si>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</si>
  <si>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</si>
  <si>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</si>
  <si>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</si>
  <si>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</si>
  <si>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</si>
  <si>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</si>
  <si>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</si>
  <si>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</si>
  <si>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</si>
  <si>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</si>
  <si>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</si>
  <si>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</si>
  <si>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</si>
  <si>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</si>
  <si>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</si>
  <si>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</si>
  <si>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</si>
  <si>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</si>
  <si>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</si>
  <si>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</si>
  <si>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</si>
  <si>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</si>
  <si>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</si>
  <si>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</si>
  <si>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</si>
  <si>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</si>
  <si>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</si>
  <si>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</si>
  <si>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</si>
  <si>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</si>
  <si>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</si>
  <si>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</si>
  <si>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</si>
  <si>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</si>
  <si>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</si>
  <si>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</si>
  <si>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</si>
  <si>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</si>
  <si>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</si>
  <si>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</si>
  <si>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</si>
  <si>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</si>
  <si>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</si>
  <si>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</si>
  <si>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</si>
  <si>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</si>
  <si>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</si>
  <si>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</si>
  <si>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</si>
  <si>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</si>
  <si>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</si>
  <si>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</si>
  <si>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</si>
  <si>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</si>
  <si>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</si>
  <si>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</si>
  <si>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</si>
  <si>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</si>
  <si>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</si>
  <si>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</si>
  <si>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</si>
  <si>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</si>
  <si>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</si>
  <si>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</si>
  <si>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</si>
  <si>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</si>
  <si>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</si>
  <si>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</si>
  <si>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</si>
  <si>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</si>
  <si>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</si>
  <si>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</si>
  <si>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</si>
  <si>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</si>
  <si>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</si>
  <si>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</si>
  <si>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</si>
  <si>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</si>
  <si>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</si>
  <si>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</si>
  <si>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</si>
  <si>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</si>
  <si>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</si>
  <si>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</si>
  <si>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</si>
  <si>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</si>
  <si>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</si>
  <si>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</si>
  <si>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</si>
  <si>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</si>
  <si>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</si>
  <si>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</si>
  <si>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</si>
  <si>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</si>
  <si>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</si>
  <si>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</si>
  <si>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</si>
  <si>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</si>
  <si>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</si>
  <si>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</si>
  <si>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</si>
  <si>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</si>
  <si>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</si>
  <si>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</si>
  <si>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</si>
  <si>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</si>
  <si>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</si>
  <si>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</si>
  <si>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</si>
  <si>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</si>
  <si>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</si>
  <si>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</si>
  <si>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</si>
  <si>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</si>
  <si>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</si>
  <si>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</si>
  <si>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</si>
  <si>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</si>
  <si>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</si>
  <si>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</si>
  <si>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</si>
  <si>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</si>
  <si>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</si>
  <si>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</si>
  <si>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</si>
  <si>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</si>
  <si>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</si>
  <si>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</si>
  <si>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</si>
  <si>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</si>
  <si>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</si>
  <si>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</si>
  <si>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</si>
  <si>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</si>
  <si>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</si>
  <si>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</si>
  <si>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</si>
  <si>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</si>
  <si>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</si>
  <si>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</si>
  <si>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</si>
  <si>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</si>
  <si>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</si>
  <si>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</si>
  <si>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</si>
  <si>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</si>
  <si>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</si>
  <si>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</si>
  <si>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</si>
  <si>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</si>
  <si>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</si>
  <si>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</si>
  <si>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</si>
  <si>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</si>
  <si>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</si>
  <si>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</si>
  <si>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</si>
  <si>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</si>
  <si>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</si>
  <si>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</si>
  <si>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</si>
  <si>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</si>
  <si>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</si>
  <si>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</si>
  <si>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</si>
  <si>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</si>
  <si>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</si>
  <si>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</si>
  <si>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</si>
  <si>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</si>
  <si>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</si>
  <si>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</si>
  <si>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</si>
  <si>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</si>
  <si>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</si>
  <si>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</si>
  <si>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</si>
  <si>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</si>
  <si>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</si>
  <si>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</si>
  <si>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</si>
  <si>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</si>
  <si>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</si>
  <si>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</si>
  <si>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</si>
  <si>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</si>
  <si>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</si>
  <si>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</si>
  <si>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</si>
  <si>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</si>
  <si>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</si>
  <si>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</si>
  <si>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</si>
  <si>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</si>
  <si>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</si>
  <si>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</si>
  <si>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</si>
  <si>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</si>
  <si>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</si>
  <si>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</si>
  <si>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</si>
  <si>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</si>
  <si>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</si>
  <si>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</si>
  <si>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</si>
  <si>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</si>
  <si>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</si>
  <si>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</si>
  <si>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</si>
  <si>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</si>
  <si>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</si>
  <si>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</si>
  <si>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</si>
  <si>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</si>
  <si>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</si>
  <si>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</si>
  <si>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</si>
  <si>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</si>
  <si>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</si>
  <si>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</si>
  <si>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</si>
  <si>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</si>
  <si>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</si>
  <si>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</si>
  <si>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</si>
  <si>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</si>
  <si>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</si>
  <si>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</si>
  <si>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</si>
  <si>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</si>
  <si>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</si>
  <si>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</si>
  <si>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</si>
  <si>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</si>
  <si>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</si>
  <si>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</si>
  <si>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</si>
  <si>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</si>
  <si>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</si>
  <si>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</si>
  <si>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</si>
  <si>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</si>
  <si>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</si>
  <si>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</si>
  <si>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</si>
  <si>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</si>
  <si>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</si>
  <si>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</si>
  <si>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</si>
  <si>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</si>
  <si>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</si>
  <si>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</si>
  <si>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</si>
  <si>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</si>
  <si>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</si>
  <si>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</si>
  <si>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</si>
  <si>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</si>
  <si>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</si>
  <si>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</si>
  <si>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</si>
  <si>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</si>
  <si>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</si>
  <si>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</si>
  <si>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</si>
  <si>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</si>
  <si>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</si>
  <si>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</si>
  <si>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</si>
  <si>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</si>
  <si>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</si>
  <si>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</si>
  <si>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</si>
  <si>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</si>
  <si>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</si>
  <si>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</si>
  <si>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</si>
  <si>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</si>
  <si>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</si>
  <si>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</si>
  <si>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</si>
  <si>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</si>
  <si>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</si>
  <si>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</si>
  <si>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</si>
  <si>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</si>
  <si>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</si>
  <si>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</si>
  <si>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</si>
  <si>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</si>
  <si>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</si>
  <si>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</si>
  <si>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</si>
  <si>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</si>
  <si>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</si>
  <si>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</si>
  <si>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</si>
  <si>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</si>
  <si>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</si>
  <si>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</si>
  <si>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</si>
  <si>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</si>
  <si>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</si>
  <si>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</si>
  <si>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</si>
  <si>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</si>
  <si>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</si>
  <si>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</si>
  <si>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</si>
  <si>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</si>
  <si>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</si>
  <si>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</si>
  <si>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</si>
  <si>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</si>
  <si>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</si>
  <si>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</si>
  <si>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</si>
  <si>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</si>
  <si>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</si>
  <si>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</si>
  <si>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</si>
  <si>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</si>
  <si>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</si>
  <si>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</si>
  <si>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</si>
  <si>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</si>
  <si>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</si>
  <si>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</si>
  <si>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</si>
  <si>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</si>
  <si>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</si>
  <si>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</si>
  <si>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</si>
  <si>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</si>
  <si>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</si>
  <si>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</si>
  <si>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</si>
  <si>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</si>
  <si>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</si>
  <si>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</si>
  <si>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</si>
  <si>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</si>
  <si>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</si>
  <si>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</si>
  <si>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</si>
  <si>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</si>
  <si>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</si>
  <si>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</si>
  <si>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</si>
  <si>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</si>
  <si>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</si>
  <si>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</si>
  <si>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</si>
  <si>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</si>
  <si>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</si>
  <si>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</si>
  <si>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</si>
  <si>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</si>
  <si>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</si>
  <si>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</si>
  <si>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</si>
  <si>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</si>
  <si>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</si>
  <si>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</si>
  <si>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</si>
  <si>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</si>
  <si>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</si>
  <si>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</si>
  <si>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</si>
  <si>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</si>
  <si>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</si>
  <si>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</si>
  <si>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</si>
  <si>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</si>
  <si>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</si>
  <si>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</si>
  <si>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</si>
  <si>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</si>
  <si>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</si>
  <si>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</si>
  <si>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</si>
  <si>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</si>
  <si>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</si>
  <si>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</si>
  <si>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</si>
  <si>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</si>
  <si>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</si>
  <si>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</si>
  <si>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</si>
  <si>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</si>
  <si>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</si>
  <si>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</si>
  <si>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</si>
  <si>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</si>
  <si>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</si>
  <si>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</si>
  <si>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</si>
  <si>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</si>
  <si>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</si>
  <si>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</si>
  <si>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</si>
  <si>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</si>
  <si>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</si>
  <si>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</si>
  <si>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</si>
  <si>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</si>
  <si>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</si>
  <si>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</si>
  <si>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</si>
  <si>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</si>
  <si>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</si>
  <si>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</si>
  <si>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</si>
  <si>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</si>
  <si>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</si>
  <si>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</si>
  <si>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</si>
  <si>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</si>
  <si>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</si>
  <si>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</si>
  <si>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</si>
  <si>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</si>
  <si>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</si>
  <si>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</si>
  <si>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</si>
  <si>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</si>
  <si>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</si>
  <si>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</si>
  <si>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</si>
  <si>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</si>
  <si>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</si>
  <si>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</si>
  <si>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</si>
  <si>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</si>
  <si>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</si>
  <si>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</si>
  <si>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</si>
  <si>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</si>
  <si>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</si>
  <si>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</si>
  <si>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</si>
  <si>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</si>
  <si>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</si>
  <si>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</si>
  <si>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</si>
  <si>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</si>
  <si>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</si>
  <si>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</si>
  <si>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</si>
  <si>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</si>
  <si>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</si>
  <si>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</si>
  <si>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</si>
  <si>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</si>
  <si>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</si>
  <si>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</si>
  <si>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</si>
  <si>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</si>
  <si>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</si>
  <si>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</si>
  <si>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</si>
  <si>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</si>
  <si>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</si>
  <si>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</si>
  <si>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</si>
  <si>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</si>
  <si>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</si>
  <si>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</si>
  <si>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</si>
  <si>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</si>
  <si>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</si>
  <si>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</si>
  <si>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</si>
  <si>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</si>
  <si>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</si>
  <si>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</si>
  <si>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</si>
  <si>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</si>
  <si>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</si>
  <si>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</si>
  <si>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</si>
  <si>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</si>
  <si>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</si>
  <si>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</si>
  <si>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</si>
  <si>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</si>
  <si>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</si>
  <si>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</si>
  <si>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</si>
  <si>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</si>
  <si>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</si>
  <si>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</si>
  <si>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</si>
  <si>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</si>
  <si>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</si>
  <si>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</si>
  <si>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</si>
  <si>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</si>
  <si>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</si>
  <si>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</si>
  <si>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</si>
  <si>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</si>
  <si>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</si>
  <si>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</si>
  <si>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</si>
  <si>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</si>
  <si>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</si>
  <si>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</si>
  <si>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</si>
  <si>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</si>
  <si>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</si>
  <si>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</si>
  <si>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</si>
  <si>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</si>
  <si>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</si>
  <si>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</si>
  <si>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</si>
  <si>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</si>
  <si>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</si>
  <si>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</si>
  <si>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</si>
  <si>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</si>
  <si>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</si>
  <si>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</si>
  <si>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</si>
  <si>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</si>
  <si>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</si>
  <si>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</si>
  <si>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</si>
  <si>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</si>
  <si>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</si>
  <si>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</si>
  <si>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</si>
  <si>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</si>
  <si>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</si>
  <si>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</si>
  <si>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</si>
  <si>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</si>
  <si>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</si>
  <si>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</si>
  <si>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</si>
  <si>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</si>
  <si>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</si>
  <si>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</si>
  <si>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</si>
  <si>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</si>
  <si>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</si>
  <si>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</si>
  <si>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</si>
  <si>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</si>
  <si>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</si>
  <si>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</si>
  <si>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</si>
  <si>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</si>
  <si>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</si>
  <si>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</si>
  <si>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</si>
  <si>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</si>
  <si>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</si>
  <si>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</si>
  <si>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</si>
  <si>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</si>
  <si>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</si>
  <si>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</si>
  <si>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</si>
  <si>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</si>
  <si>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</si>
  <si>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</si>
  <si>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</si>
  <si>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</si>
  <si>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</si>
  <si>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</si>
  <si>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</si>
  <si>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</si>
  <si>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</si>
  <si>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</si>
  <si>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</si>
  <si>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</si>
  <si>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</si>
  <si>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</si>
  <si>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</si>
  <si>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</si>
  <si>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</si>
  <si>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</si>
  <si>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</si>
  <si>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</si>
  <si>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</si>
  <si>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</si>
  <si>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</si>
  <si>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</si>
  <si>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</si>
  <si>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</si>
  <si>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</si>
  <si>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</si>
  <si>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</si>
  <si>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</si>
  <si>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</si>
  <si>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</si>
  <si>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</si>
  <si>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</si>
  <si>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</si>
  <si>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</si>
  <si>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</si>
  <si>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</si>
  <si>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</si>
  <si>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</si>
  <si>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</si>
  <si>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</si>
  <si>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</si>
  <si>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</si>
  <si>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</si>
  <si>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</si>
  <si>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</si>
  <si>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</si>
  <si>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</si>
  <si>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</si>
  <si>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</si>
  <si>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</si>
  <si>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</si>
  <si>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</si>
  <si>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</si>
  <si>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</si>
  <si>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</si>
  <si>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</si>
  <si>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</si>
  <si>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</si>
  <si>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</si>
  <si>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</si>
  <si>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</si>
  <si>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</si>
  <si>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</si>
  <si>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</si>
  <si>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</si>
  <si>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</si>
  <si>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</si>
  <si>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</si>
  <si>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</si>
  <si>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</si>
  <si>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</si>
  <si>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</si>
  <si>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</si>
  <si>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</si>
  <si>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</si>
  <si>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</si>
  <si>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</si>
  <si>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</si>
  <si>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</si>
  <si>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</si>
  <si>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</si>
  <si>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</si>
  <si>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</si>
  <si>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</si>
  <si>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</si>
  <si>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</si>
  <si>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</si>
  <si>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</si>
  <si>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</si>
  <si>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</si>
  <si>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</si>
  <si>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</si>
  <si>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</si>
  <si>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</si>
  <si>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</si>
  <si>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</si>
  <si>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</si>
  <si>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</si>
  <si>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</si>
  <si>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</si>
  <si>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</si>
  <si>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</si>
  <si>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</si>
  <si>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</si>
  <si>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</si>
  <si>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</si>
  <si>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</si>
  <si>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</si>
  <si>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</si>
  <si>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</si>
  <si>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</si>
  <si>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</si>
  <si>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</si>
  <si>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</si>
  <si>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</si>
  <si>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</si>
  <si>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</si>
  <si>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</si>
  <si>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</si>
  <si>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</si>
  <si>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</si>
  <si>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</si>
  <si>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</si>
  <si>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</si>
  <si>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</si>
  <si>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</si>
  <si>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</si>
  <si>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</si>
  <si>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</si>
  <si>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</si>
  <si>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</si>
  <si>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</si>
  <si>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</si>
  <si>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</si>
  <si>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</si>
  <si>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</si>
  <si>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</si>
  <si>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</si>
  <si>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</si>
  <si>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</si>
  <si>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</si>
  <si>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</si>
  <si>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</si>
  <si>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</si>
  <si>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</si>
  <si>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</si>
  <si>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</si>
  <si>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</si>
  <si>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</si>
  <si>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</si>
  <si>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</si>
  <si>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</si>
  <si>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</si>
  <si>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</si>
  <si>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</si>
  <si>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</si>
  <si>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</si>
  <si>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</si>
  <si>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</si>
  <si>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</si>
  <si>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</si>
  <si>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</si>
  <si>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</si>
  <si>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</si>
  <si>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</si>
  <si>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</si>
  <si>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</si>
  <si>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</si>
  <si>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</si>
  <si>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</si>
  <si>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</si>
  <si>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</si>
  <si>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</si>
  <si>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</si>
  <si>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</si>
  <si>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</si>
  <si>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</si>
  <si>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</si>
  <si>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</si>
  <si>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</si>
  <si>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</si>
  <si>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</si>
  <si>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</si>
  <si>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</si>
  <si>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</si>
  <si>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</si>
  <si>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</si>
  <si>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</si>
  <si>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</si>
  <si>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</si>
  <si>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</si>
  <si>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</si>
  <si>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</si>
  <si>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</si>
  <si>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</si>
  <si>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</si>
  <si>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</si>
  <si>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</si>
  <si>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</si>
  <si>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</si>
  <si>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</si>
  <si>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</si>
  <si>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</si>
  <si>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</si>
  <si>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</si>
  <si>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</si>
  <si>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</si>
  <si>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</si>
  <si>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</si>
  <si>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</si>
  <si>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</si>
  <si>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</si>
  <si>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</si>
  <si>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</si>
  <si>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</si>
  <si>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</si>
  <si>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</si>
  <si>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</si>
  <si>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</si>
  <si>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</si>
  <si>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</si>
  <si>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</si>
  <si>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</si>
  <si>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</si>
  <si>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</si>
  <si>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</si>
  <si>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</si>
  <si>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</si>
  <si>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</si>
  <si>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</si>
  <si>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</si>
  <si>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</si>
  <si>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</si>
  <si>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</si>
  <si>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</si>
  <si>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</si>
  <si>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</si>
  <si>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</si>
  <si>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</si>
  <si>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</si>
  <si>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</si>
  <si>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</si>
  <si>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</si>
  <si>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</si>
  <si>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</si>
  <si>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</si>
  <si>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</si>
  <si>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</si>
  <si>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</si>
  <si>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</si>
  <si>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</si>
  <si>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</si>
  <si>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</si>
  <si>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</si>
  <si>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</si>
  <si>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</si>
  <si>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</si>
  <si>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</si>
  <si>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</si>
  <si>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</si>
  <si>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</si>
  <si>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</si>
  <si>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</si>
  <si>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</si>
  <si>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</si>
  <si>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</si>
  <si>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</si>
  <si>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</si>
  <si>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</si>
  <si>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</si>
  <si>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</si>
  <si>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</si>
  <si>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</si>
  <si>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</si>
  <si>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</si>
  <si>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</si>
  <si>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</si>
  <si>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</si>
  <si>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</si>
  <si>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</si>
  <si>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</si>
  <si>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</si>
  <si>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</si>
  <si>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</si>
  <si>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</si>
  <si>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</si>
  <si>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</si>
  <si>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</si>
  <si>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</si>
  <si>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</si>
  <si>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</si>
  <si>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</si>
  <si>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</si>
  <si>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</si>
  <si>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</si>
  <si>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</si>
  <si>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</si>
  <si>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</si>
  <si>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</si>
  <si>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</si>
  <si>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</si>
  <si>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</si>
  <si>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</si>
  <si>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</si>
  <si>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</si>
  <si>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</si>
  <si>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</si>
  <si>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</si>
  <si>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</si>
  <si>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</si>
  <si>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</si>
  <si>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</si>
  <si>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</si>
  <si>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</si>
  <si>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</si>
  <si>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</si>
  <si>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</si>
  <si>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</si>
  <si>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</si>
  <si>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</si>
  <si>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</si>
  <si>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</si>
  <si>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</si>
  <si>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</si>
  <si>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</si>
  <si>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</si>
  <si>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</si>
  <si>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</si>
  <si>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</si>
  <si>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</si>
  <si>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</si>
  <si>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</si>
  <si>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</si>
  <si>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</si>
  <si>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</si>
  <si>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</si>
  <si>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</si>
  <si>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</si>
  <si>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</si>
  <si>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</si>
  <si>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</si>
  <si>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</si>
  <si>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</si>
  <si>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</si>
  <si>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</si>
  <si>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</si>
  <si>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</si>
  <si>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</si>
  <si>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</si>
  <si>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</si>
  <si>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</si>
  <si>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</si>
  <si>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</si>
  <si>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</si>
  <si>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</si>
  <si>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</si>
  <si>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</si>
  <si>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</si>
  <si>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</si>
  <si>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</si>
  <si>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</si>
  <si>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</si>
  <si>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</si>
  <si>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</si>
  <si>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</si>
  <si>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</si>
  <si>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</si>
  <si>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</si>
  <si>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</si>
  <si>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</si>
  <si>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</si>
  <si>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</si>
  <si>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</si>
  <si>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</si>
  <si>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</si>
  <si>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</si>
  <si>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</si>
  <si>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</si>
  <si>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</si>
  <si>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</si>
  <si>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</si>
  <si>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</si>
  <si>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</si>
  <si>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</si>
  <si>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</si>
  <si>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</si>
  <si>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</si>
  <si>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</si>
  <si>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</si>
  <si>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</si>
  <si>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</si>
  <si>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</si>
  <si>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</si>
  <si>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</si>
  <si>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</si>
  <si>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</si>
  <si>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</si>
  <si>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</si>
  <si>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</si>
  <si>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</si>
  <si>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</si>
  <si>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</si>
  <si>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</si>
  <si>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</si>
  <si>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</si>
  <si>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</si>
  <si>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</si>
  <si>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</si>
  <si>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</si>
  <si>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</si>
  <si>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</si>
  <si>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</si>
  <si>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</si>
  <si>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</si>
  <si>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</si>
  <si>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</si>
  <si>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</si>
  <si>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</si>
  <si>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</si>
  <si>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</si>
  <si>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</si>
  <si>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</si>
  <si>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</si>
  <si>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</si>
  <si>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</si>
  <si>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</si>
  <si>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</si>
  <si>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</si>
  <si>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</si>
  <si>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</si>
  <si>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</si>
  <si>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</si>
  <si>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</si>
  <si>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</si>
  <si>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</si>
  <si>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</si>
  <si>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</si>
  <si>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</si>
  <si>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</si>
  <si>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</si>
  <si>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</si>
  <si>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</si>
  <si>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</si>
  <si>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</si>
  <si>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</si>
  <si>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</si>
  <si>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</si>
  <si>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</si>
  <si>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</si>
  <si>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</si>
  <si>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</si>
  <si>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</si>
  <si>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</si>
  <si>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</si>
  <si>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</si>
  <si>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</si>
  <si>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</si>
  <si>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</si>
  <si>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</si>
  <si>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</si>
  <si>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</si>
  <si>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</si>
  <si>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</si>
  <si>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</si>
  <si>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</si>
  <si>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</si>
  <si>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</si>
  <si>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</si>
  <si>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</si>
  <si>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</si>
  <si>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</si>
  <si>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</si>
  <si>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</si>
  <si>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</si>
  <si>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</si>
  <si>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</si>
  <si>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</si>
  <si>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</si>
  <si>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</si>
  <si>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</si>
  <si>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</si>
  <si>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</si>
  <si>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</si>
  <si>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</si>
  <si>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</si>
  <si>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</si>
  <si>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</si>
  <si>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</si>
  <si>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</si>
  <si>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</si>
  <si>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</si>
  <si>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</si>
  <si>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</si>
  <si>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</si>
  <si>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</si>
  <si>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</si>
  <si>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</si>
  <si>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</si>
  <si>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</si>
  <si>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</si>
  <si>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</si>
  <si>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</si>
  <si>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</si>
  <si>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</si>
  <si>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</si>
  <si>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</si>
  <si>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</si>
  <si>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</si>
  <si>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</si>
  <si>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</si>
  <si>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</si>
  <si>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</si>
  <si>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</si>
  <si>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</si>
  <si>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</si>
  <si>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</si>
  <si>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</si>
  <si>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</si>
  <si>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</si>
  <si>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</si>
  <si>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</si>
  <si>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</si>
  <si>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</si>
  <si>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</si>
  <si>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</si>
  <si>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</si>
  <si>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</si>
  <si>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</si>
  <si>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</si>
  <si>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</si>
  <si>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</si>
  <si>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</si>
  <si>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</si>
  <si>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</si>
  <si>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</si>
  <si>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</si>
  <si>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</si>
  <si>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</si>
  <si>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</si>
  <si>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</si>
  <si>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</si>
  <si>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</si>
  <si>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</si>
  <si>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</si>
  <si>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</si>
  <si>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</si>
  <si>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</si>
  <si>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</si>
  <si>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</si>
  <si>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</si>
  <si>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</si>
  <si>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</si>
  <si>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</si>
  <si>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</si>
  <si>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</si>
  <si>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</si>
  <si>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</si>
  <si>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</si>
  <si>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</si>
  <si>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</si>
  <si>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</si>
  <si>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</si>
  <si>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</si>
  <si>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</si>
  <si>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</si>
  <si>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</si>
  <si>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</si>
  <si>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</si>
  <si>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</si>
  <si>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</si>
  <si>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</si>
  <si>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</si>
  <si>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</si>
  <si>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</si>
  <si>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</si>
  <si>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</si>
  <si>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</si>
  <si>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</si>
  <si>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</si>
  <si>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</si>
  <si>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</si>
  <si>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</si>
  <si>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</si>
  <si>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</si>
  <si>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</si>
  <si>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</si>
  <si>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</si>
  <si>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</si>
  <si>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</si>
  <si>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</si>
  <si>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</si>
  <si>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</si>
  <si>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</si>
  <si>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</si>
  <si>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</si>
  <si>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</si>
  <si>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</si>
  <si>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</si>
  <si>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</si>
  <si>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</si>
  <si>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</si>
  <si>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</si>
  <si>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</si>
  <si>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</si>
  <si>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</si>
  <si>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</si>
  <si>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</si>
  <si>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</si>
  <si>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</si>
  <si>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</si>
  <si>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</si>
  <si>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</si>
  <si>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</si>
  <si>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</si>
  <si>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</si>
  <si>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</si>
  <si>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</si>
  <si>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</si>
  <si>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</si>
  <si>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</si>
  <si>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</si>
  <si>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</si>
  <si>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</si>
  <si>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</si>
  <si>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</si>
  <si>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</si>
  <si>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</si>
  <si>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</si>
  <si>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</si>
  <si>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</si>
  <si>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</si>
  <si>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</si>
  <si>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</si>
  <si>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</si>
  <si>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</si>
  <si>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</si>
  <si>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</si>
  <si>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</si>
  <si>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</si>
  <si>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</si>
  <si>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</si>
  <si>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</si>
  <si>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</si>
  <si>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</si>
  <si>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</si>
  <si>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</si>
  <si>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</si>
  <si>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</si>
  <si>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</si>
  <si>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</si>
  <si>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</si>
  <si>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</si>
  <si>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</si>
  <si>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</si>
  <si>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</si>
  <si>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</si>
  <si>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</si>
  <si>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</si>
  <si>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</si>
  <si>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</si>
  <si>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</si>
  <si>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</si>
  <si>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</si>
  <si>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</si>
  <si>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</si>
  <si>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</si>
  <si>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</si>
  <si>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</si>
  <si>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</si>
  <si>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</si>
  <si>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</si>
  <si>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</si>
  <si>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</si>
  <si>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</si>
  <si>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</si>
  <si>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</si>
  <si>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</si>
  <si>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</si>
  <si>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</si>
  <si>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</si>
  <si>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</si>
  <si>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</si>
  <si>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</si>
  <si>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</si>
  <si>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</si>
  <si>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</si>
  <si>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</si>
  <si>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</si>
  <si>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</si>
  <si>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</si>
  <si>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</si>
  <si>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</si>
  <si>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</si>
  <si>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</si>
  <si>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</si>
  <si>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</si>
  <si>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</si>
  <si>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</si>
  <si>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</si>
  <si>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</si>
  <si>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</si>
  <si>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</si>
  <si>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</si>
  <si>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</si>
  <si>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</si>
  <si>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</si>
  <si>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</si>
  <si>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</si>
  <si>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</si>
  <si>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</si>
  <si>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</si>
  <si>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</si>
  <si>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</si>
  <si>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</si>
  <si>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</si>
  <si>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</si>
  <si>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</si>
  <si>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</si>
  <si>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</si>
  <si>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</si>
  <si>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</si>
  <si>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</si>
  <si>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</si>
  <si>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</si>
  <si>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</si>
  <si>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</si>
  <si>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</si>
  <si>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</si>
  <si>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</si>
  <si>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</si>
  <si>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</si>
  <si>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</si>
  <si>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</si>
  <si>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</si>
  <si>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</si>
  <si>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</si>
  <si>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</si>
  <si>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</si>
  <si>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</si>
  <si>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</si>
  <si>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</si>
  <si>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</si>
  <si>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</si>
  <si>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</si>
  <si>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</si>
  <si>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</si>
  <si>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</si>
  <si>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</si>
  <si>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</si>
  <si>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</si>
  <si>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</si>
  <si>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</si>
  <si>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</si>
  <si>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</si>
  <si>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</si>
  <si>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</si>
  <si>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</si>
  <si>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</si>
  <si>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</si>
  <si>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</si>
  <si>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</si>
  <si>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</si>
  <si>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</si>
  <si>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</si>
  <si>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</si>
  <si>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</si>
  <si>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</si>
  <si>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</si>
  <si>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</si>
  <si>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</si>
  <si>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</si>
  <si>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</si>
  <si>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</si>
  <si>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</si>
  <si>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</si>
  <si>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</si>
  <si>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</si>
  <si>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</si>
  <si>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</si>
  <si>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</si>
  <si>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</si>
  <si>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</si>
  <si>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</si>
  <si>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</si>
  <si>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</si>
  <si>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</si>
  <si>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</si>
  <si>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</si>
  <si>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</si>
  <si>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</si>
  <si>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</si>
  <si>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</si>
  <si>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</si>
  <si>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</si>
  <si>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</si>
  <si>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</si>
  <si>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</si>
  <si>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</si>
  <si>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</si>
  <si>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</si>
  <si>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</si>
  <si>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</si>
  <si>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</si>
  <si>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</si>
  <si>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</si>
  <si>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</si>
  <si>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</si>
  <si>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</si>
  <si>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</si>
  <si>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</si>
  <si>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</si>
  <si>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</si>
  <si>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</si>
  <si>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</si>
  <si>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</si>
  <si>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</si>
  <si>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</si>
  <si>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</si>
  <si>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</si>
  <si>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</si>
  <si>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</si>
  <si>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</si>
  <si>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</si>
  <si>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</si>
  <si>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</si>
  <si>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</si>
  <si>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</si>
  <si>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</si>
  <si>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</si>
  <si>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</si>
  <si>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</si>
  <si>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</si>
  <si>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</si>
  <si>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</si>
  <si>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</si>
  <si>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</si>
  <si>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</si>
  <si>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</si>
  <si>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</si>
  <si>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</si>
  <si>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</si>
  <si>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</si>
  <si>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</si>
  <si>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</si>
  <si>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</si>
  <si>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</si>
  <si>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</si>
  <si>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</si>
  <si>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</si>
  <si>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</si>
  <si>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</si>
  <si>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</si>
  <si>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</si>
  <si>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</si>
  <si>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</si>
  <si>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</si>
  <si>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</si>
  <si>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</si>
  <si>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</si>
  <si>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</si>
  <si>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</si>
  <si>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</si>
  <si>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</si>
  <si>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</si>
  <si>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</si>
  <si>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</si>
  <si>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</si>
  <si>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</si>
  <si>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</si>
  <si>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</si>
  <si>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</si>
  <si>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</si>
  <si>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</si>
  <si>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</si>
  <si>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</si>
  <si>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</si>
  <si>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</si>
  <si>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</si>
  <si>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</si>
  <si>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</si>
  <si>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</si>
  <si>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</si>
  <si>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</si>
  <si>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</si>
  <si>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</si>
  <si>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</si>
  <si>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</si>
  <si>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</si>
  <si>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</si>
  <si>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</si>
  <si>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</si>
  <si>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</si>
  <si>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</si>
  <si>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</si>
  <si>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</si>
  <si>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</si>
  <si>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</si>
  <si>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</si>
  <si>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</si>
  <si>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</si>
  <si>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</si>
  <si>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</si>
  <si>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</si>
  <si>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</si>
  <si>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</si>
  <si>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</si>
  <si>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</si>
  <si>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</si>
  <si>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</si>
  <si>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</si>
  <si>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</si>
  <si>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</si>
  <si>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</si>
  <si>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</si>
  <si>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</si>
  <si>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</si>
  <si>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</si>
  <si>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</si>
  <si>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</si>
  <si>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</si>
  <si>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</si>
  <si>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</si>
  <si>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</si>
  <si>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</si>
  <si>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</si>
  <si>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</si>
  <si>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</si>
  <si>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</si>
  <si>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</si>
  <si>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</si>
  <si>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</si>
  <si>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</si>
  <si>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</si>
  <si>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</si>
  <si>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</si>
  <si>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</si>
  <si>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</si>
  <si>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</si>
  <si>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</si>
  <si>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</si>
  <si>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</si>
  <si>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</si>
  <si>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</si>
  <si>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</si>
  <si>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</si>
  <si>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</si>
  <si>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</si>
  <si>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</si>
  <si>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</si>
  <si>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</si>
  <si>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</si>
  <si>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</si>
  <si>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</si>
  <si>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</si>
  <si>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</si>
  <si>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</si>
  <si>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</si>
  <si>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</si>
  <si>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</si>
  <si>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</si>
  <si>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</si>
  <si>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</si>
  <si>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</si>
  <si>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</si>
  <si>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</si>
  <si>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</si>
  <si>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</si>
  <si>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</si>
  <si>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</si>
  <si>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</si>
  <si>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</si>
  <si>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</si>
  <si>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</si>
  <si>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</si>
  <si>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</si>
  <si>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</si>
  <si>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</si>
  <si>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</si>
  <si>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</si>
  <si>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</si>
  <si>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</si>
  <si>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</si>
  <si>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</si>
  <si>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</si>
  <si>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</si>
  <si>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</si>
  <si>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</si>
  <si>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</si>
  <si>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</si>
  <si>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</si>
  <si>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</si>
  <si>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</si>
  <si>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</si>
  <si>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</si>
  <si>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</si>
  <si>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</si>
  <si>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</si>
  <si>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</si>
  <si>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</si>
  <si>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</si>
  <si>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</si>
  <si>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</si>
  <si>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</si>
  <si>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</si>
  <si>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</si>
  <si>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</si>
  <si>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</si>
  <si>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</si>
  <si>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</si>
  <si>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</si>
  <si>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</si>
  <si>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</si>
  <si>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</si>
  <si>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</si>
  <si>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</si>
  <si>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</si>
  <si>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</si>
  <si>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</si>
  <si>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</si>
  <si>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</si>
  <si>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</si>
  <si>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</si>
  <si>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</si>
  <si>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</si>
  <si>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</si>
  <si>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</si>
  <si>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</si>
  <si>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</si>
  <si>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</si>
  <si>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</si>
  <si>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</si>
  <si>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</si>
  <si>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</si>
  <si>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</si>
  <si>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</si>
  <si>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</si>
  <si>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</si>
  <si>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</si>
  <si>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</si>
  <si>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</si>
  <si>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</si>
  <si>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</si>
  <si>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</si>
  <si>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</si>
  <si>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</si>
  <si>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</si>
  <si>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</si>
  <si>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</si>
  <si>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</si>
  <si>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</si>
  <si>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</si>
  <si>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</si>
  <si>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</si>
  <si>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</si>
  <si>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</si>
  <si>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</si>
  <si>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</si>
  <si>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</si>
  <si>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</si>
  <si>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</si>
  <si>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</si>
  <si>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</si>
  <si>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</si>
  <si>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</si>
  <si>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</si>
  <si>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</si>
  <si>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</si>
  <si>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</si>
  <si>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</si>
  <si>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</si>
  <si>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</si>
  <si>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</si>
  <si>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</si>
  <si>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</si>
  <si>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</si>
  <si>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</si>
  <si>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</si>
  <si>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</si>
  <si>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</si>
  <si>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</si>
  <si>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</si>
  <si>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</si>
  <si>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</si>
  <si>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</si>
  <si>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</si>
  <si>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</si>
  <si>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</si>
  <si>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</si>
  <si>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</si>
  <si>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</si>
  <si>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</si>
  <si>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</si>
  <si>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</si>
  <si>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</si>
  <si>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</si>
  <si>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</si>
  <si>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</si>
  <si>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</si>
  <si>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</si>
  <si>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</si>
  <si>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</si>
  <si>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</si>
  <si>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</si>
  <si>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</si>
  <si>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</si>
  <si>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</si>
  <si>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</si>
  <si>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</si>
  <si>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</si>
  <si>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</si>
  <si>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</si>
  <si>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</si>
  <si>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</si>
  <si>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</si>
  <si>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</si>
  <si>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</si>
  <si>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</si>
  <si>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</si>
  <si>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</si>
  <si>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</si>
  <si>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</si>
  <si>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</si>
  <si>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</si>
  <si>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</si>
  <si>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</si>
  <si>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</si>
  <si>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</si>
  <si>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</si>
  <si>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</si>
  <si>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</si>
  <si>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</si>
  <si>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</si>
  <si>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</si>
  <si>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</si>
  <si>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</si>
  <si>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</si>
  <si>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</si>
  <si>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</si>
  <si>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</si>
  <si>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</si>
  <si>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</si>
  <si>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</si>
  <si>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</si>
  <si>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</si>
  <si>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</si>
  <si>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</si>
  <si>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</si>
  <si>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</si>
  <si>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</si>
  <si>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</si>
  <si>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</si>
  <si>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</si>
  <si>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</si>
  <si>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</si>
  <si>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</si>
  <si>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</si>
  <si>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</si>
  <si>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</si>
  <si>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</si>
  <si>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</si>
  <si>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</si>
  <si>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</si>
  <si>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</si>
  <si>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</si>
  <si>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</si>
  <si>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</si>
  <si>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</si>
  <si>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</si>
  <si>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</si>
  <si>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</si>
  <si>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</si>
  <si>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</si>
  <si>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</si>
  <si>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</si>
  <si>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</si>
  <si>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</si>
  <si>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</si>
  <si>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</si>
  <si>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</si>
  <si>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</si>
  <si>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</si>
  <si>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</si>
  <si>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</si>
  <si>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</si>
  <si>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</si>
  <si>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</si>
  <si>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</si>
  <si>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</si>
  <si>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</si>
  <si>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</si>
  <si>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</si>
  <si>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</si>
  <si>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</si>
  <si>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</si>
  <si>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</si>
  <si>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</si>
  <si>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</si>
  <si>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</si>
  <si>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</si>
  <si>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</si>
  <si>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</si>
  <si>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</si>
  <si>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</si>
  <si>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</si>
  <si>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</si>
  <si>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</si>
  <si>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</si>
  <si>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</si>
  <si>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</si>
  <si>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</si>
  <si>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</si>
  <si>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</si>
  <si>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</si>
  <si>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</si>
  <si>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</si>
  <si>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</si>
  <si>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</si>
  <si>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</si>
  <si>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</si>
  <si>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</si>
  <si>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</si>
  <si>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</si>
  <si>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</si>
  <si>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</si>
  <si>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</si>
  <si>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</si>
  <si>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</si>
  <si>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</si>
  <si>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</si>
  <si>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</si>
  <si>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</si>
  <si>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</si>
  <si>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</si>
  <si>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</si>
  <si>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</si>
  <si>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</si>
  <si>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</si>
  <si>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</si>
  <si>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</si>
  <si>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</si>
  <si>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</si>
  <si>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</si>
  <si>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</si>
  <si>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</si>
  <si>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</si>
  <si>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</si>
  <si>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</si>
  <si>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</si>
  <si>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</si>
  <si>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</si>
  <si>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</si>
  <si>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</si>
  <si>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</si>
  <si>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</si>
  <si>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</si>
  <si>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</si>
  <si>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</si>
  <si>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</si>
  <si>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</si>
  <si>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</si>
  <si>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</si>
  <si>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</si>
  <si>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</si>
  <si>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</si>
  <si>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</si>
  <si>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</si>
  <si>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</si>
  <si>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</si>
  <si>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</si>
  <si>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</si>
  <si>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</si>
  <si>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</si>
  <si>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</si>
  <si>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</si>
  <si>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</si>
  <si>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</si>
  <si>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</si>
  <si>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</si>
  <si>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</si>
  <si>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</si>
  <si>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</si>
  <si>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</si>
  <si>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</si>
  <si>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</si>
  <si>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</si>
  <si>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</si>
  <si>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</si>
  <si>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</si>
  <si>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</si>
  <si>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</si>
  <si>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</si>
  <si>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</si>
  <si>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</si>
  <si>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</si>
  <si>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</si>
  <si>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</si>
  <si>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</si>
  <si>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</si>
  <si>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</si>
  <si>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</si>
  <si>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</si>
  <si>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</si>
  <si>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</si>
  <si>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</si>
  <si>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</si>
  <si>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</si>
  <si>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</si>
  <si>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</si>
  <si>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</si>
  <si>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</si>
  <si>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</si>
  <si>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</si>
  <si>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</si>
  <si>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</si>
  <si>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</si>
  <si>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</si>
  <si>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</si>
  <si>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</si>
  <si>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</si>
  <si>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</si>
  <si>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</si>
  <si>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</si>
  <si>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</si>
  <si>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</si>
  <si>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</si>
  <si>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</si>
  <si>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</si>
  <si>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</si>
  <si>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</si>
  <si>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</si>
  <si>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</si>
  <si>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</si>
  <si>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</si>
  <si>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</si>
  <si>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</si>
  <si>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</si>
  <si>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</si>
  <si>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</si>
  <si>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</si>
  <si>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</si>
  <si>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</si>
  <si>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</si>
  <si>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</si>
  <si>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</si>
  <si>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</si>
  <si>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</si>
  <si>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</si>
  <si>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</si>
  <si>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</si>
  <si>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</si>
  <si>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</si>
  <si>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</si>
  <si>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</si>
  <si>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</si>
  <si>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</si>
  <si>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</si>
  <si>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</si>
  <si>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</si>
  <si>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</si>
  <si>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</si>
  <si>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</si>
  <si>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</si>
  <si>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</si>
  <si>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</si>
  <si>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</si>
  <si>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</si>
  <si>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</si>
  <si>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</si>
  <si>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</si>
  <si>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</si>
  <si>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</si>
  <si>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</si>
  <si>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</si>
  <si>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</si>
  <si>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</si>
  <si>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</si>
  <si>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</si>
  <si>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</si>
  <si>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</si>
  <si>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</si>
  <si>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</si>
  <si>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</si>
  <si>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</si>
  <si>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</si>
  <si>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</si>
  <si>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</si>
  <si>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</si>
  <si>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</si>
  <si>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</si>
  <si>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</si>
  <si>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</si>
  <si>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</si>
  <si>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</si>
  <si>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</si>
  <si>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</si>
  <si>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</si>
  <si>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</si>
  <si>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</si>
  <si>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</si>
  <si>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</si>
  <si>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</si>
  <si>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</si>
  <si>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</si>
  <si>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</si>
  <si>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</si>
  <si>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</si>
  <si>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</si>
  <si>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</si>
  <si>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</si>
  <si>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</si>
  <si>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</si>
  <si>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</si>
  <si>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</si>
  <si>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</si>
  <si>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</si>
  <si>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</si>
  <si>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</si>
  <si>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</si>
  <si>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</si>
  <si>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</si>
  <si>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</si>
  <si>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</si>
  <si>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</si>
  <si>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</si>
  <si>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</si>
  <si>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</si>
  <si>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</si>
  <si>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</si>
  <si>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</si>
  <si>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</si>
  <si>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</si>
  <si>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</si>
  <si>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</si>
  <si>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</si>
  <si>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</si>
  <si>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</si>
  <si>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</si>
  <si>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</si>
  <si>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</si>
  <si>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</si>
  <si>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</si>
  <si>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</si>
  <si>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</si>
  <si>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</si>
  <si>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</si>
  <si>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</si>
  <si>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</si>
  <si>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</si>
  <si>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</si>
  <si>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</si>
  <si>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</si>
  <si>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</si>
  <si>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</si>
  <si>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</si>
  <si>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</si>
  <si>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</si>
  <si>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</si>
  <si>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</si>
  <si>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</si>
  <si>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</si>
  <si>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</si>
  <si>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</si>
  <si>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</si>
  <si>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</si>
  <si>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</si>
  <si>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</si>
  <si>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</si>
  <si>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</si>
  <si>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</si>
  <si>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</si>
  <si>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</si>
  <si>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</si>
  <si>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</si>
  <si>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</si>
  <si>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</si>
  <si>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</si>
  <si>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</si>
  <si>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</si>
  <si>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</si>
  <si>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</si>
  <si>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</si>
  <si>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</si>
  <si>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</si>
  <si>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</si>
  <si>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</si>
  <si>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</si>
  <si>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</si>
  <si>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</si>
  <si>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</si>
  <si>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</si>
  <si>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</si>
  <si>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</si>
  <si>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</si>
  <si>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</si>
  <si>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</si>
  <si>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</si>
  <si>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</si>
  <si>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</si>
  <si>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</si>
  <si>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</si>
  <si>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</si>
  <si>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</si>
  <si>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</si>
  <si>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</si>
  <si>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</si>
  <si>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</si>
  <si>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</si>
  <si>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</si>
  <si>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</si>
  <si>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</si>
  <si>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</si>
  <si>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</si>
  <si>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</si>
  <si>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</si>
  <si>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</si>
  <si>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</si>
  <si>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</si>
  <si>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</si>
  <si>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</si>
  <si>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</si>
  <si>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</si>
  <si>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</si>
  <si>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</si>
  <si>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</si>
  <si>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</si>
  <si>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</si>
  <si>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</si>
  <si>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</si>
  <si>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</si>
  <si>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</si>
  <si>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</si>
  <si>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</si>
  <si>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</si>
  <si>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</si>
  <si>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</si>
  <si>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</si>
  <si>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</si>
  <si>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</si>
  <si>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</si>
  <si>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</si>
  <si>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</si>
  <si>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</si>
  <si>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</si>
  <si>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</si>
  <si>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</si>
  <si>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</si>
  <si>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</si>
  <si>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</si>
  <si>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</si>
  <si>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</si>
  <si>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</si>
  <si>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</si>
  <si>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</si>
  <si>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</si>
  <si>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</si>
  <si>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</si>
  <si>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</si>
  <si>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</si>
  <si>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</si>
  <si>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</si>
  <si>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</si>
  <si>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</si>
  <si>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</si>
  <si>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</si>
  <si>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</si>
  <si>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</si>
  <si>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</si>
  <si>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</si>
  <si>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</si>
  <si>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</si>
  <si>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</si>
  <si>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</si>
  <si>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</si>
  <si>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</si>
  <si>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</si>
  <si>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</si>
  <si>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</si>
  <si>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</si>
  <si>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</si>
  <si>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</si>
  <si>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</si>
  <si>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</si>
  <si>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</si>
  <si>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</si>
  <si>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</si>
  <si>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</si>
  <si>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</si>
  <si>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</si>
  <si>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</si>
  <si>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</si>
  <si>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</si>
  <si>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</si>
  <si>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</si>
  <si>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</si>
  <si>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</si>
  <si>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</si>
  <si>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</si>
  <si>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</si>
  <si>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</si>
  <si>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</si>
  <si>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</si>
  <si>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</si>
  <si>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</si>
  <si>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</si>
  <si>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</si>
  <si>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</si>
  <si>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</si>
  <si>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</si>
  <si>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</si>
  <si>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</si>
  <si>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</si>
  <si>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</si>
  <si>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</si>
  <si>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</si>
  <si>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</si>
  <si>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</si>
  <si>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</si>
  <si>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</si>
  <si>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</si>
  <si>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</si>
  <si>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</si>
  <si>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</si>
  <si>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</si>
  <si>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</si>
  <si>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</si>
  <si>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</si>
  <si>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</si>
  <si>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</si>
  <si>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</si>
  <si>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</si>
  <si>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</si>
  <si>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</si>
  <si>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</si>
  <si>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</si>
  <si>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</si>
  <si>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</si>
  <si>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</si>
  <si>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</si>
  <si>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</si>
  <si>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</si>
  <si>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</si>
  <si>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</si>
  <si>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</si>
  <si>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</si>
  <si>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</si>
  <si>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</si>
  <si>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</si>
  <si>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</si>
  <si>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</si>
  <si>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</si>
  <si>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</si>
  <si>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</si>
  <si>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</si>
  <si>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</si>
  <si>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</si>
  <si>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</si>
  <si>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</si>
  <si>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</si>
  <si>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</si>
  <si>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</si>
  <si>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</si>
  <si>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</si>
  <si>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</si>
  <si>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</si>
  <si>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</si>
  <si>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</si>
  <si>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</si>
  <si>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</si>
  <si>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</si>
  <si>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</si>
  <si>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</si>
  <si>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</si>
  <si>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</si>
  <si>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</si>
  <si>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</si>
  <si>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</si>
  <si>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</si>
  <si>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</si>
  <si>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</si>
  <si>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</si>
  <si>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</si>
  <si>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</si>
  <si>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</si>
  <si>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</si>
  <si>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</si>
  <si>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</si>
  <si>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</si>
  <si>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</si>
  <si>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</si>
  <si>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</si>
  <si>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</si>
  <si>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</si>
  <si>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</si>
  <si>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</si>
  <si>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</si>
  <si>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</si>
  <si>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</si>
  <si>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</si>
  <si>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</si>
  <si>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</si>
  <si>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</si>
  <si>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</si>
  <si>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</si>
  <si>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</si>
  <si>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</si>
  <si>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</si>
  <si>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</si>
  <si>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</si>
  <si>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</si>
  <si>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</si>
  <si>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</si>
  <si>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</si>
  <si>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</si>
  <si>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</si>
  <si>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</si>
  <si>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</si>
  <si>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</si>
  <si>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</si>
  <si>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</si>
  <si>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</si>
  <si>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</si>
  <si>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</si>
  <si>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</si>
  <si>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</si>
  <si>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</si>
  <si>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</si>
  <si>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</si>
  <si>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</si>
  <si>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</si>
  <si>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</si>
  <si>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</si>
  <si>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</si>
  <si>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</si>
  <si>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</si>
  <si>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</si>
  <si>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</si>
  <si>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</si>
  <si>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</si>
  <si>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</si>
  <si>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</si>
  <si>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</si>
  <si>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</si>
  <si>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</si>
  <si>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</si>
  <si>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</si>
  <si>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</si>
  <si>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</si>
  <si>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</si>
  <si>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</si>
  <si>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</si>
  <si>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</si>
  <si>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</si>
  <si>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</si>
  <si>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</si>
  <si>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</si>
  <si>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</si>
  <si>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</si>
  <si>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</si>
  <si>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</si>
  <si>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</si>
  <si>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</si>
  <si>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</si>
  <si>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</si>
  <si>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</si>
  <si>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</si>
  <si>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</si>
  <si>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</si>
  <si>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</si>
  <si>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</si>
  <si>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</si>
  <si>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</si>
  <si>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</si>
  <si>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</si>
  <si>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</si>
  <si>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</si>
  <si>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</si>
  <si>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</si>
  <si>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</si>
  <si>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</si>
  <si>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</si>
  <si>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</si>
  <si>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</si>
  <si>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</si>
  <si>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</si>
  <si>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</si>
  <si>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</si>
  <si>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</si>
  <si>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</si>
  <si>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</si>
  <si>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</si>
  <si>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</si>
  <si>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</si>
  <si>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</si>
  <si>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</si>
  <si>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</si>
  <si>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</si>
  <si>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</si>
  <si>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</si>
  <si>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</si>
  <si>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</si>
  <si>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</si>
  <si>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</si>
  <si>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</si>
  <si>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</si>
  <si>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</si>
  <si>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</si>
  <si>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</si>
  <si>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</si>
  <si>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</si>
  <si>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</si>
  <si>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</si>
  <si>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</si>
  <si>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</si>
  <si>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</si>
  <si>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</si>
  <si>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</si>
  <si>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</si>
  <si>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</si>
  <si>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</si>
  <si>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</si>
  <si>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</si>
  <si>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</si>
  <si>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</si>
  <si>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</si>
  <si>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</si>
  <si>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</si>
  <si>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</si>
  <si>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</si>
  <si>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</si>
  <si>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</si>
  <si>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</si>
  <si>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</si>
  <si>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</si>
  <si>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</si>
  <si>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</si>
  <si>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</si>
  <si>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</si>
  <si>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</si>
  <si>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</si>
  <si>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</si>
  <si>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</si>
  <si>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</si>
  <si>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</si>
  <si>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</si>
  <si>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</si>
  <si>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</si>
  <si>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</si>
  <si>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</si>
  <si>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</si>
  <si>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</si>
  <si>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</si>
  <si>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</si>
  <si>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</si>
  <si>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</si>
  <si>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</si>
  <si>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</si>
  <si>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</si>
  <si>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</si>
  <si>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</si>
  <si>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</si>
  <si>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</si>
  <si>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</si>
  <si>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</si>
  <si>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</si>
  <si>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</si>
  <si>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</si>
  <si>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</si>
  <si>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</si>
  <si>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</si>
  <si>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</si>
  <si>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</si>
  <si>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</si>
  <si>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</si>
  <si>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</si>
  <si>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</si>
  <si>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</si>
  <si>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</si>
  <si>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</si>
  <si>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</si>
  <si>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</si>
  <si>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</si>
  <si>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</si>
  <si>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</si>
  <si>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</si>
  <si>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</si>
  <si>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</si>
  <si>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</si>
  <si>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</si>
  <si>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</si>
  <si>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</si>
  <si>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</si>
  <si>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</si>
  <si>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</si>
  <si>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</si>
  <si>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</si>
  <si>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</si>
  <si>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</si>
  <si>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</si>
  <si>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</si>
  <si>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</si>
  <si>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</si>
  <si>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</si>
  <si>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</si>
  <si>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</si>
  <si>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</si>
  <si>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</si>
  <si>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</si>
  <si>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</si>
  <si>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</si>
  <si>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</si>
  <si>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</si>
  <si>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</si>
  <si>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</si>
  <si>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</si>
  <si>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</si>
  <si>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</si>
  <si>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</si>
  <si>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</si>
  <si>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</si>
  <si>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</si>
  <si>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</si>
  <si>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</si>
  <si>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</si>
  <si>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</si>
  <si>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</si>
  <si>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</si>
  <si>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</si>
  <si>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</si>
  <si>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</si>
  <si>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</si>
  <si>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</si>
  <si>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</si>
  <si>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</si>
  <si>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</si>
  <si>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</si>
  <si>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</si>
  <si>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</si>
  <si>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</si>
  <si>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</si>
  <si>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</si>
  <si>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</si>
  <si>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</si>
  <si>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</si>
  <si>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</si>
  <si>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</si>
  <si>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</si>
  <si>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</si>
  <si>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</si>
  <si>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</si>
  <si>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</si>
  <si>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</si>
  <si>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</si>
  <si>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</si>
  <si>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</si>
  <si>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</si>
  <si>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</si>
  <si>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</si>
  <si>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</si>
  <si>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</si>
  <si>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</si>
  <si>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</si>
  <si>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</si>
  <si>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</si>
  <si>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</si>
  <si>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</si>
  <si>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</si>
  <si>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</si>
  <si>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</si>
  <si>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</si>
  <si>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</si>
  <si>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</si>
  <si>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</si>
  <si>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</si>
  <si>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</si>
  <si>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</si>
  <si>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</si>
  <si>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</si>
  <si>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</si>
  <si>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</si>
  <si>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</si>
  <si>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</si>
  <si>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</si>
  <si>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</si>
  <si>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</si>
  <si>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</si>
  <si>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</si>
  <si>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</si>
  <si>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</si>
  <si>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</si>
  <si>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</si>
  <si>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</si>
  <si>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</si>
  <si>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</si>
  <si>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</si>
  <si>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</si>
  <si>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</si>
  <si>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</si>
  <si>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</si>
  <si>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</si>
  <si>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</si>
  <si>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</si>
  <si>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</si>
  <si>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</si>
  <si>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</si>
  <si>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</si>
  <si>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</si>
  <si>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</si>
  <si>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</si>
  <si>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</si>
  <si>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</si>
  <si>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</si>
  <si>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</si>
  <si>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</si>
  <si>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</si>
  <si>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</si>
  <si>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</si>
  <si>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</si>
  <si>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</si>
  <si>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</si>
  <si>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</si>
  <si>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</si>
  <si>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</si>
  <si>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</si>
  <si>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</si>
  <si>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</si>
  <si>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</si>
  <si>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</si>
  <si>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</si>
  <si>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</si>
  <si>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</si>
  <si>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</si>
  <si>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</si>
  <si>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</si>
  <si>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</si>
  <si>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</si>
  <si>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</si>
  <si>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</si>
  <si>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</si>
  <si>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</si>
  <si>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</si>
  <si>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</si>
  <si>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</si>
  <si>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</si>
  <si>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</si>
  <si>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</si>
  <si>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</si>
  <si>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</si>
  <si>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</si>
  <si>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</si>
  <si>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</si>
  <si>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</si>
  <si>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</si>
  <si>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</si>
  <si>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</si>
  <si>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</si>
  <si>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</si>
  <si>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</si>
  <si>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</si>
  <si>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</si>
  <si>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</si>
  <si>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</si>
  <si>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</si>
  <si>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</si>
  <si>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</si>
  <si>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</si>
  <si>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</si>
  <si>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</si>
  <si>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</si>
  <si>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</si>
  <si>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</si>
  <si>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</si>
  <si>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</si>
  <si>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</si>
  <si>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</si>
  <si>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</si>
  <si>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</si>
  <si>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</si>
  <si>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</si>
  <si>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</si>
  <si>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</si>
  <si>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</si>
  <si>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</si>
  <si>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</si>
  <si>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</si>
  <si>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</si>
  <si>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</si>
  <si>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</si>
  <si>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</si>
  <si>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</si>
  <si>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</si>
  <si>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</si>
  <si>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</si>
  <si>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</si>
  <si>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</si>
  <si>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</si>
  <si>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</si>
  <si>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</si>
  <si>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</si>
  <si>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</si>
  <si>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</si>
  <si>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</si>
  <si>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</si>
  <si>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</si>
  <si>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</si>
  <si>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</si>
  <si>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</si>
  <si>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</si>
  <si>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</si>
  <si>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</si>
  <si>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</si>
  <si>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</si>
  <si>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</si>
  <si>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</si>
  <si>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</si>
  <si>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</si>
  <si>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</si>
  <si>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</si>
  <si>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</si>
  <si>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</si>
  <si>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</si>
  <si>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</si>
  <si>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</si>
  <si>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</si>
  <si>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</si>
  <si>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</si>
  <si>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</si>
  <si>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</si>
  <si>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</si>
  <si>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</si>
  <si>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</si>
  <si>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</si>
  <si>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</si>
  <si>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</si>
  <si>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</si>
  <si>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</si>
  <si>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</si>
  <si>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</si>
  <si>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</si>
  <si>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</si>
  <si>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</si>
  <si>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</si>
  <si>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</si>
  <si>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</si>
  <si>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</si>
  <si>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</si>
  <si>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</si>
  <si>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</si>
  <si>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</si>
  <si>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</si>
  <si>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</si>
  <si>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</si>
  <si>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</si>
  <si>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</si>
  <si>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</si>
  <si>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</si>
  <si>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</si>
  <si>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</si>
  <si>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</si>
  <si>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</si>
  <si>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</si>
  <si>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</si>
  <si>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</si>
  <si>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</si>
  <si>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</si>
  <si>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</si>
  <si>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</si>
  <si>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</si>
  <si>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</si>
  <si>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</si>
  <si>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</si>
  <si>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</si>
  <si>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</si>
  <si>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</si>
  <si>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</si>
  <si>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</si>
  <si>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</si>
  <si>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</si>
  <si>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</si>
  <si>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</si>
  <si>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</si>
  <si>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</si>
  <si>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</si>
  <si>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</si>
  <si>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</si>
  <si>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</si>
  <si>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</si>
  <si>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</si>
  <si>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</si>
  <si>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</si>
  <si>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</si>
  <si>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</si>
  <si>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</si>
  <si>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</si>
  <si>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</si>
  <si>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</si>
  <si>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</si>
  <si>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</si>
  <si>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</si>
  <si>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</si>
  <si>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</si>
  <si>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</si>
  <si>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</si>
  <si>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</si>
  <si>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</si>
  <si>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</si>
  <si>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</si>
  <si>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</si>
  <si>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</si>
  <si>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</si>
  <si>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</si>
  <si>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</si>
  <si>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</si>
  <si>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</si>
  <si>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</si>
  <si>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</si>
  <si>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</si>
  <si>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</si>
  <si>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</si>
  <si>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</si>
  <si>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</si>
  <si>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</si>
  <si>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</si>
  <si>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</si>
  <si>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</si>
  <si>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</si>
  <si>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</si>
  <si>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</si>
  <si>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</si>
  <si>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</si>
  <si>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</si>
  <si>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</si>
  <si>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</si>
  <si>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</si>
  <si>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</si>
  <si>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</si>
  <si>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</si>
  <si>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</si>
  <si>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</si>
  <si>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</si>
  <si>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</si>
  <si>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</si>
  <si>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</si>
  <si>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</si>
  <si>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</si>
  <si>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</si>
  <si>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</si>
  <si>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</si>
  <si>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</si>
  <si>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</si>
  <si>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</si>
  <si>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</si>
  <si>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</si>
  <si>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</si>
  <si>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</si>
  <si>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</si>
  <si>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</si>
  <si>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</si>
  <si>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</si>
  <si>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</si>
  <si>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</si>
  <si>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</si>
  <si>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</si>
  <si>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</si>
  <si>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</si>
  <si>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</si>
  <si>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</si>
  <si>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</si>
  <si>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</si>
  <si>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</si>
  <si>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</si>
  <si>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</si>
  <si>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</si>
  <si>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</si>
  <si>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</si>
  <si>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</si>
  <si>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</si>
  <si>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</si>
  <si>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</si>
  <si>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</si>
  <si>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</si>
  <si>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</si>
  <si>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</si>
  <si>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</si>
  <si>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</si>
  <si>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</si>
  <si>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</si>
  <si>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</si>
  <si>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</si>
  <si>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</si>
  <si>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</si>
  <si>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</si>
  <si>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</si>
  <si>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</si>
  <si>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</si>
  <si>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</si>
  <si>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</si>
  <si>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</si>
  <si>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</si>
  <si>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</si>
  <si>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</si>
  <si>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</si>
  <si>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</si>
  <si>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</si>
  <si>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</si>
  <si>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</si>
  <si>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</si>
  <si>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</si>
  <si>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</si>
  <si>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</si>
  <si>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</si>
  <si>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</si>
  <si>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</si>
  <si>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</si>
  <si>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</si>
  <si>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</si>
  <si>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</si>
  <si>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</si>
  <si>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</si>
  <si>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</si>
  <si>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</si>
  <si>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</si>
  <si>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</si>
  <si>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</si>
  <si>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</si>
  <si>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</si>
  <si>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</si>
  <si>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</si>
  <si>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</si>
  <si>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</si>
  <si>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</si>
  <si>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</si>
  <si>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</si>
  <si>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</si>
  <si>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</si>
  <si>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</si>
  <si>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</si>
  <si>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</si>
  <si>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</si>
  <si>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</si>
  <si>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</si>
  <si>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</si>
  <si>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</si>
  <si>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</si>
  <si>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</si>
  <si>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</si>
  <si>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</si>
  <si>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</si>
  <si>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</si>
  <si>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</si>
  <si>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</si>
  <si>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</si>
  <si>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</si>
  <si>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</si>
  <si>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</si>
  <si>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</si>
  <si>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</si>
  <si>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</si>
  <si>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</si>
  <si>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</si>
  <si>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</si>
  <si>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</si>
  <si>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</si>
  <si>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</si>
  <si>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</si>
  <si>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</si>
  <si>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</si>
  <si>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</si>
  <si>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</si>
  <si>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</si>
  <si>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</si>
  <si>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</si>
  <si>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</si>
  <si>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</si>
  <si>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</si>
  <si>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</si>
  <si>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</si>
  <si>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</si>
  <si>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</si>
  <si>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</si>
  <si>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</si>
  <si>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</si>
  <si>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</si>
  <si>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</si>
  <si>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</si>
  <si>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</si>
  <si>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</si>
  <si>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</si>
  <si>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</si>
  <si>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</si>
  <si>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</si>
  <si>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</si>
  <si>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</si>
  <si>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</si>
  <si>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</si>
  <si>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</si>
  <si>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</si>
  <si>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</si>
  <si>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</si>
  <si>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</si>
  <si>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</si>
  <si>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</si>
  <si>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</si>
  <si>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</si>
  <si>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</si>
  <si>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</si>
  <si>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</si>
  <si>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</si>
  <si>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</si>
  <si>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</si>
  <si>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</si>
  <si>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</si>
  <si>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</si>
  <si>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</si>
  <si>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</si>
  <si>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</si>
  <si>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</si>
  <si>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</si>
  <si>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</si>
  <si>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</si>
  <si>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</si>
  <si>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</si>
  <si>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</si>
  <si>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</si>
  <si>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</si>
  <si>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</si>
  <si>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</si>
  <si>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</si>
  <si>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</si>
  <si>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</si>
  <si>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</si>
  <si>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</si>
  <si>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</si>
  <si>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</si>
  <si>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</si>
  <si>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</si>
  <si>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</si>
  <si>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</si>
  <si>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</si>
  <si>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</si>
  <si>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</si>
  <si>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</si>
  <si>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</si>
  <si>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</si>
  <si>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</si>
  <si>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</si>
  <si>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</si>
  <si>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</si>
  <si>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</si>
  <si>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</si>
  <si>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</si>
  <si>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</si>
  <si>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</si>
  <si>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</si>
  <si>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</si>
  <si>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</si>
  <si>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</si>
  <si>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</si>
  <si>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</si>
  <si>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</si>
  <si>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</si>
  <si>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</si>
  <si>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</si>
  <si>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</si>
  <si>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</si>
  <si>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</si>
  <si>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</si>
  <si>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</si>
  <si>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</si>
  <si>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</si>
  <si>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</si>
  <si>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</si>
  <si>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</si>
  <si>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</si>
  <si>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</si>
  <si>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</si>
  <si>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</si>
  <si>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</si>
  <si>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</si>
  <si>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</si>
  <si>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</si>
  <si>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</si>
  <si>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</si>
  <si>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</si>
  <si>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</si>
  <si>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</si>
  <si>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</si>
  <si>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</si>
  <si>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</si>
  <si>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</si>
  <si>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</si>
  <si>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</si>
  <si>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</si>
  <si>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</si>
  <si>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</si>
  <si>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</si>
  <si>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</si>
  <si>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</si>
  <si>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</si>
  <si>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</si>
  <si>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</si>
  <si>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</si>
  <si>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</si>
  <si>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</si>
  <si>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</si>
  <si>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</si>
  <si>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</si>
  <si>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</si>
  <si>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</si>
  <si>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</si>
  <si>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</si>
  <si>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</si>
  <si>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</si>
  <si>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</si>
  <si>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</si>
  <si>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</si>
  <si>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</si>
  <si>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</si>
  <si>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</si>
  <si>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</si>
  <si>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</si>
  <si>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</si>
  <si>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</si>
  <si>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</si>
  <si>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</si>
  <si>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</si>
  <si>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</si>
  <si>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</si>
  <si>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</si>
  <si>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</si>
  <si>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</si>
  <si>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</si>
  <si>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</si>
  <si>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</si>
  <si>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</si>
  <si>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</si>
  <si>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</si>
  <si>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</si>
  <si>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</si>
  <si>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</si>
  <si>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</si>
  <si>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</si>
  <si>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</si>
  <si>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</si>
  <si>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</si>
  <si>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</si>
  <si>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</si>
  <si>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</si>
  <si>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</si>
  <si>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</si>
  <si>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</si>
  <si>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</si>
  <si>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</si>
  <si>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</si>
  <si>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</si>
  <si>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</si>
  <si>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</si>
  <si>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</si>
  <si>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</si>
  <si>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</si>
  <si>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</si>
  <si>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</si>
  <si>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</si>
  <si>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</si>
  <si>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</si>
  <si>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</si>
  <si>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</si>
  <si>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</si>
  <si>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</si>
  <si>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</si>
  <si>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</si>
  <si>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</si>
  <si>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</si>
  <si>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</si>
  <si>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</si>
  <si>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</si>
  <si>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</si>
  <si>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</si>
  <si>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</si>
  <si>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</si>
  <si>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</si>
  <si>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</si>
  <si>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</si>
  <si>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</si>
  <si>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</si>
  <si>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</si>
  <si>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</si>
  <si>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</si>
  <si>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</si>
  <si>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</si>
  <si>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</si>
  <si>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</si>
  <si>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</si>
  <si>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</si>
  <si>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</si>
  <si>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</si>
  <si>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</si>
  <si>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</si>
  <si>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</si>
  <si>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</si>
  <si>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</si>
  <si>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</si>
  <si>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</si>
  <si>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</si>
  <si>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</si>
  <si>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</si>
  <si>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</si>
  <si>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</si>
  <si>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</si>
  <si>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</si>
  <si>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</si>
  <si>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</si>
  <si>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</si>
  <si>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</si>
  <si>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</si>
  <si>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</si>
  <si>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</si>
  <si>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</si>
  <si>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</si>
  <si>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</si>
  <si>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</si>
  <si>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</si>
  <si>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</si>
  <si>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</si>
  <si>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</si>
  <si>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</si>
  <si>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</si>
  <si>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</si>
  <si>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</si>
  <si>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</si>
  <si>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</si>
  <si>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</si>
  <si>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</si>
  <si>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</si>
  <si>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</si>
  <si>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</si>
  <si>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</si>
  <si>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</si>
  <si>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</si>
  <si>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</si>
  <si>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</si>
  <si>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</si>
  <si>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</si>
  <si>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</si>
  <si>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</si>
  <si>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</si>
  <si>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</si>
  <si>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</si>
  <si>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</si>
  <si>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</si>
  <si>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</si>
  <si>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</si>
  <si>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</si>
  <si>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</si>
  <si>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</si>
  <si>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</si>
  <si>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</si>
  <si>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</si>
  <si>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</si>
  <si>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</si>
  <si>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</si>
  <si>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</si>
  <si>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</si>
  <si>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</si>
  <si>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</si>
  <si>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</si>
  <si>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</si>
  <si>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</si>
  <si>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</si>
  <si>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</si>
  <si>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</si>
  <si>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</si>
  <si>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</si>
  <si>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</si>
  <si>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</si>
  <si>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</si>
  <si>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</si>
  <si>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</si>
  <si>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</si>
  <si>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</si>
  <si>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</si>
  <si>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</si>
  <si>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</si>
  <si>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</si>
  <si>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</si>
  <si>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</si>
  <si>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</si>
  <si>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</si>
  <si>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</si>
  <si>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</si>
  <si>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</si>
  <si>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</si>
  <si>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</si>
  <si>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</si>
  <si>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</si>
  <si>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</si>
  <si>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</si>
  <si>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</si>
  <si>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</si>
  <si>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</si>
  <si>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</si>
  <si>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</si>
  <si>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</si>
  <si>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</si>
  <si>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</si>
  <si>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</si>
  <si>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</si>
  <si>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</si>
  <si>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</si>
  <si>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</si>
  <si>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</si>
  <si>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</si>
  <si>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</si>
  <si>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</si>
  <si>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</si>
  <si>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</si>
  <si>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</si>
  <si>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</si>
  <si>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</si>
  <si>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</si>
  <si>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</si>
  <si>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</si>
  <si>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</si>
  <si>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</si>
  <si>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</si>
  <si>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</si>
  <si>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</si>
  <si>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</si>
  <si>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</si>
  <si>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</si>
  <si>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</si>
  <si>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</si>
  <si>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</si>
  <si>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</si>
  <si>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</si>
  <si>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</si>
  <si>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</si>
  <si>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</si>
  <si>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</si>
  <si>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</si>
  <si>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</si>
  <si>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</si>
  <si>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</si>
  <si>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</si>
  <si>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</si>
  <si>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</si>
  <si>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</si>
  <si>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</si>
  <si>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</si>
  <si>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</si>
  <si>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</si>
  <si>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</si>
  <si>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</si>
  <si>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</si>
  <si>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</si>
  <si>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</si>
  <si>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</si>
  <si>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</si>
  <si>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</si>
  <si>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</si>
  <si>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</si>
  <si>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</si>
  <si>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</si>
  <si>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</si>
  <si>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</si>
  <si>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</si>
  <si>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</si>
  <si>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</si>
  <si>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</si>
  <si>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</si>
  <si>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</si>
  <si>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</si>
  <si>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</si>
  <si>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</si>
  <si>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</si>
  <si>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</si>
  <si>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</si>
  <si>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</si>
  <si>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</si>
  <si>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</si>
  <si>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</si>
  <si>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</si>
  <si>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</si>
  <si>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</si>
  <si>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</si>
  <si>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</si>
  <si>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</si>
  <si>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</si>
  <si>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</si>
  <si>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</si>
  <si>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</si>
  <si>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</si>
  <si>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</si>
  <si>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</si>
  <si>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</si>
  <si>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</si>
  <si>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</si>
  <si>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</si>
  <si>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</si>
  <si>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</si>
  <si>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</si>
  <si>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</si>
  <si>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</si>
  <si>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</si>
  <si>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</si>
  <si>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</si>
  <si>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</si>
  <si>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</si>
  <si>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</si>
  <si>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</si>
  <si>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</si>
  <si>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</si>
  <si>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</si>
  <si>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</si>
  <si>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</si>
  <si>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</si>
  <si>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</si>
  <si>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</si>
  <si>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</si>
  <si>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</si>
  <si>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</si>
  <si>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</si>
  <si>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</si>
  <si>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</si>
  <si>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</si>
  <si>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</si>
  <si>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</si>
  <si>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</si>
  <si>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</si>
  <si>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</si>
  <si>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</si>
  <si>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</si>
  <si>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</si>
  <si>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</si>
  <si>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</si>
  <si>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</si>
  <si>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</si>
  <si>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</si>
  <si>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</si>
  <si>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</si>
  <si>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</si>
  <si>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</si>
  <si>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</si>
  <si>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</si>
  <si>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</si>
  <si>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</si>
  <si>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</si>
  <si>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</si>
  <si>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</si>
  <si>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</si>
  <si>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</si>
  <si>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</si>
  <si>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</si>
  <si>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</si>
  <si>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</si>
  <si>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</si>
  <si>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</si>
  <si>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</si>
  <si>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</si>
  <si>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</si>
  <si>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</si>
  <si>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</si>
  <si>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</si>
  <si>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</si>
  <si>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</si>
  <si>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</si>
  <si>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</si>
  <si>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</si>
  <si>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</si>
  <si>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</si>
  <si>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</si>
  <si>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</si>
  <si>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</si>
  <si>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</si>
  <si>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</si>
  <si>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</si>
  <si>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</si>
  <si>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</si>
  <si>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</si>
  <si>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</si>
  <si>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</si>
  <si>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</si>
  <si>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</si>
  <si>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</si>
  <si>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</si>
  <si>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</si>
  <si>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</si>
  <si>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</si>
  <si>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</si>
  <si>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</si>
  <si>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</si>
  <si>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</si>
  <si>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</si>
  <si>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</si>
  <si>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</si>
  <si>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</si>
  <si>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</si>
  <si>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</si>
  <si>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</si>
  <si>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</si>
  <si>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</si>
  <si>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</si>
  <si>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</si>
  <si>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</si>
  <si>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</si>
  <si>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</si>
  <si>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</si>
  <si>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</si>
  <si>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</si>
  <si>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</si>
  <si>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</si>
  <si>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</si>
  <si>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</si>
  <si>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</si>
  <si>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</si>
  <si>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</si>
  <si>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</si>
  <si>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</si>
  <si>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</si>
  <si>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</si>
  <si>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</si>
  <si>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</si>
  <si>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</si>
  <si>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</si>
  <si>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</si>
  <si>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</si>
  <si>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</si>
  <si>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</si>
  <si>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</si>
  <si>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</si>
  <si>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</si>
  <si>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</si>
  <si>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</si>
  <si>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</si>
  <si>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</si>
  <si>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</si>
  <si>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</si>
  <si>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</si>
  <si>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</si>
  <si>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</si>
  <si>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</si>
  <si>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</si>
  <si>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</si>
  <si>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</si>
  <si>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</si>
  <si>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</si>
  <si>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</si>
  <si>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</si>
  <si>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</si>
  <si>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</si>
  <si>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</si>
  <si>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</si>
  <si>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</si>
  <si>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</si>
  <si>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</si>
  <si>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</si>
  <si>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</si>
  <si>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</si>
  <si>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</si>
  <si>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</si>
  <si>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</si>
  <si>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</si>
  <si>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</si>
  <si>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</si>
  <si>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</si>
  <si>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</si>
  <si>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</si>
  <si>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</si>
  <si>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</si>
  <si>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</si>
  <si>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</si>
  <si>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</si>
  <si>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</si>
  <si>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</si>
  <si>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</si>
  <si>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</si>
  <si>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</si>
  <si>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</si>
  <si>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</si>
  <si>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</si>
  <si>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</si>
  <si>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</si>
  <si>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</si>
  <si>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</si>
  <si>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</si>
  <si>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</si>
  <si>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</si>
  <si>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</si>
  <si>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</si>
  <si>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</si>
  <si>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</si>
  <si>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</si>
  <si>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</si>
  <si>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</si>
  <si>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</si>
  <si>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</si>
  <si>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</si>
  <si>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</si>
  <si>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</si>
  <si>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</si>
  <si>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</si>
  <si>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</si>
  <si>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</si>
  <si>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</si>
  <si>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</si>
  <si>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</si>
  <si>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</si>
  <si>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</si>
  <si>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</si>
  <si>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</si>
  <si>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</si>
  <si>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</si>
  <si>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</si>
  <si>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</si>
  <si>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</si>
  <si>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</si>
  <si>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</si>
  <si>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</si>
  <si>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</si>
  <si>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</si>
  <si>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</si>
  <si>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</si>
  <si>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</si>
  <si>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</si>
  <si>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</si>
  <si>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</si>
  <si>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</si>
  <si>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</si>
  <si>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</si>
  <si>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</si>
  <si>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</si>
  <si>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</si>
  <si>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</si>
  <si>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</si>
  <si>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</si>
  <si>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</si>
  <si>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</si>
  <si>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</si>
  <si>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</si>
  <si>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</si>
  <si>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</si>
  <si>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</si>
  <si>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</si>
  <si>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</si>
  <si>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</si>
  <si>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</si>
  <si>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</si>
  <si>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</si>
  <si>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</si>
  <si>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</si>
  <si>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</si>
  <si>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</si>
  <si>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</si>
  <si>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</si>
  <si>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</si>
  <si>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</si>
  <si>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</si>
  <si>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</si>
  <si>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</si>
  <si>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</si>
  <si>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</si>
  <si>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</si>
  <si>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</si>
  <si>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</si>
  <si>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</si>
  <si>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</si>
  <si>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</si>
  <si>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</si>
  <si>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</si>
  <si>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</si>
  <si>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</si>
  <si>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</si>
  <si>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</si>
  <si>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</si>
  <si>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</si>
  <si>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</si>
  <si>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</si>
  <si>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</si>
  <si>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</si>
  <si>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</si>
  <si>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</si>
  <si>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</si>
  <si>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</si>
  <si>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</si>
  <si>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</si>
  <si>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</si>
  <si>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</si>
  <si>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</si>
  <si>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</si>
  <si>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</si>
  <si>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</si>
  <si>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</si>
  <si>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</si>
  <si>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</si>
  <si>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</si>
  <si>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</si>
  <si>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</si>
  <si>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</si>
  <si>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</si>
  <si>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</si>
  <si>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</si>
  <si>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</si>
  <si>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</si>
  <si>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</si>
  <si>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</si>
  <si>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</si>
  <si>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</si>
  <si>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</si>
  <si>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</si>
  <si>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</si>
  <si>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</si>
  <si>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</si>
  <si>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</si>
  <si>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</si>
  <si>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</si>
  <si>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</si>
  <si>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</si>
  <si>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</si>
  <si>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</si>
  <si>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</si>
  <si>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</si>
  <si>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</si>
  <si>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</si>
  <si>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</si>
  <si>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</si>
  <si>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</si>
  <si>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</si>
  <si>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</si>
  <si>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</si>
  <si>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</si>
  <si>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</si>
  <si>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</si>
  <si>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</si>
  <si>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</si>
  <si>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</si>
  <si>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</si>
  <si>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</si>
  <si>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</si>
  <si>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</si>
  <si>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</si>
  <si>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</si>
  <si>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</si>
  <si>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</si>
  <si>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</si>
  <si>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</si>
  <si>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</si>
  <si>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</si>
  <si>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</si>
  <si>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</si>
  <si>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</si>
  <si>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</si>
  <si>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</si>
  <si>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</si>
  <si>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</si>
  <si>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</si>
  <si>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</si>
  <si>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</si>
  <si>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</si>
  <si>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</si>
  <si>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</si>
  <si>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</si>
  <si>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</si>
  <si>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</si>
  <si>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</si>
  <si>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</si>
  <si>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</si>
  <si>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</si>
  <si>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</si>
  <si>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</si>
  <si>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</si>
  <si>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</si>
  <si>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</si>
  <si>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</si>
  <si>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</si>
  <si>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</si>
  <si>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</si>
  <si>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</si>
  <si>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</si>
  <si>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</si>
  <si>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</si>
  <si>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</si>
  <si>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</si>
  <si>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</si>
  <si>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</si>
  <si>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</si>
  <si>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</si>
  <si>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</si>
  <si>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</si>
  <si>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</si>
  <si>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</si>
  <si>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</si>
  <si>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</si>
  <si>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</si>
  <si>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</si>
  <si>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</si>
  <si>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</si>
  <si>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</si>
  <si>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</si>
  <si>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</si>
  <si>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</si>
  <si>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</si>
  <si>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</si>
  <si>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</si>
  <si>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</si>
  <si>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</si>
  <si>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</si>
  <si>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</si>
  <si>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</si>
  <si>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</si>
  <si>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</si>
  <si>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</si>
  <si>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</si>
  <si>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</si>
  <si>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</si>
  <si>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</si>
  <si>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</si>
  <si>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</si>
  <si>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</si>
  <si>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</si>
  <si>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</si>
  <si>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</si>
  <si>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</si>
  <si>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</si>
  <si>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</si>
  <si>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</si>
  <si>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</si>
  <si>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</si>
  <si>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</si>
  <si>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</si>
  <si>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</si>
  <si>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</si>
  <si>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</si>
  <si>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</si>
  <si>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</si>
  <si>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</si>
  <si>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</si>
  <si>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</si>
  <si>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</si>
  <si>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</si>
  <si>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</si>
  <si>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</si>
  <si>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</si>
  <si>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</si>
  <si>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</si>
  <si>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</si>
  <si>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</si>
  <si>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</si>
  <si>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</si>
  <si>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</si>
  <si>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</si>
  <si>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</si>
  <si>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</si>
  <si>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</si>
  <si>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</si>
  <si>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</si>
  <si>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</si>
  <si>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</si>
  <si>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</si>
  <si>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</si>
  <si>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</si>
  <si>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</si>
  <si>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</si>
  <si>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</si>
  <si>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</si>
  <si>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</si>
  <si>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</si>
  <si>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</si>
  <si>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</si>
  <si>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</si>
  <si>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</si>
  <si>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</si>
  <si>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</si>
  <si>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</si>
  <si>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</si>
  <si>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</si>
  <si>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</si>
  <si>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</si>
  <si>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</si>
  <si>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</si>
  <si>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</si>
  <si>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</si>
  <si>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</si>
  <si>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</si>
  <si>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</si>
  <si>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</si>
  <si>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</si>
  <si>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</si>
  <si>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</si>
  <si>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</si>
  <si>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</si>
  <si>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</si>
  <si>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</si>
  <si>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</si>
  <si>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</si>
  <si>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</si>
  <si>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</si>
  <si>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</si>
  <si>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</si>
  <si>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</si>
  <si>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</si>
  <si>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</si>
  <si>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</si>
  <si>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</si>
  <si>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</si>
  <si>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</si>
  <si>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</si>
  <si>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</si>
  <si>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</si>
  <si>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</si>
  <si>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</si>
  <si>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</si>
  <si>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</si>
  <si>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</si>
  <si>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</si>
  <si>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</si>
  <si>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</si>
  <si>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</si>
  <si>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</si>
  <si>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</si>
  <si>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</si>
  <si>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</si>
  <si>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</si>
  <si>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</si>
  <si>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</si>
  <si>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</si>
  <si>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</si>
  <si>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</si>
  <si>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</si>
  <si>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</si>
  <si>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</si>
  <si>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</si>
  <si>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</si>
  <si>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</si>
  <si>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</si>
  <si>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</si>
  <si>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</si>
  <si>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</si>
  <si>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</si>
  <si>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</si>
  <si>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</si>
  <si>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</si>
  <si>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</si>
  <si>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</si>
  <si>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</si>
  <si>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</si>
  <si>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</si>
  <si>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</si>
  <si>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</si>
  <si>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</si>
  <si>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</si>
  <si>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</si>
  <si>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</si>
  <si>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</si>
  <si>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</si>
  <si>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</si>
  <si>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</si>
  <si>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</si>
  <si>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</si>
  <si>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</si>
  <si>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</si>
  <si>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</si>
  <si>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</si>
  <si>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</si>
  <si>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</si>
  <si>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</si>
  <si>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</si>
  <si>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</si>
  <si>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</si>
  <si>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</si>
  <si>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</si>
  <si>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</si>
  <si>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</si>
  <si>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</si>
  <si>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</si>
  <si>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</si>
  <si>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</si>
  <si>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</si>
  <si>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</si>
  <si>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</si>
  <si>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</si>
  <si>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</si>
  <si>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</si>
  <si>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</si>
  <si>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</si>
  <si>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</si>
  <si>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</si>
  <si>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</si>
  <si>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</si>
  <si>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</si>
  <si>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</si>
  <si>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</si>
  <si>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</si>
  <si>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</si>
  <si>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</si>
  <si>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</si>
  <si>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</si>
  <si>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</si>
  <si>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</si>
  <si>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</si>
  <si>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</si>
  <si>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</si>
  <si>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</si>
  <si>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</si>
  <si>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</si>
  <si>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</si>
  <si>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</si>
  <si>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</si>
  <si>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</si>
  <si>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</si>
  <si>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</si>
  <si>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</si>
  <si>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</si>
  <si>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</si>
  <si>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</si>
  <si>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</si>
  <si>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</si>
  <si>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</si>
  <si>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</si>
  <si>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</si>
  <si>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</si>
  <si>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</si>
  <si>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</si>
  <si>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</si>
  <si>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</si>
  <si>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</si>
  <si>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</si>
  <si>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</si>
  <si>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</si>
  <si>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</si>
  <si>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</si>
  <si>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</si>
  <si>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</si>
  <si>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</si>
  <si>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</si>
  <si>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</si>
  <si>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</si>
  <si>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</si>
  <si>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</si>
  <si>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</si>
  <si>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</si>
  <si>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</si>
  <si>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</si>
  <si>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</si>
  <si>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</si>
  <si>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</si>
  <si>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</si>
  <si>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</si>
  <si>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</si>
  <si>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</si>
  <si>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</si>
  <si>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</si>
  <si>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</si>
  <si>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</si>
  <si>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</si>
  <si>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</si>
  <si>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</si>
  <si>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</si>
  <si>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</si>
  <si>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</si>
  <si>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</si>
  <si>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</si>
  <si>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</si>
  <si>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</si>
  <si>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</si>
  <si>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</si>
  <si>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</si>
  <si>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</si>
  <si>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</si>
  <si>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</si>
  <si>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</si>
  <si>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</si>
  <si>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</si>
  <si>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</si>
  <si>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</si>
  <si>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</si>
  <si>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</si>
  <si>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</si>
  <si>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</si>
  <si>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</si>
  <si>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</si>
  <si>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</si>
  <si>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</si>
  <si>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</si>
  <si>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</si>
  <si>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</si>
  <si>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</si>
  <si>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</si>
  <si>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</si>
  <si>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</si>
  <si>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</si>
  <si>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</si>
  <si>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</si>
  <si>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</si>
  <si>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</si>
  <si>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</si>
  <si>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</si>
  <si>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</si>
  <si>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</si>
  <si>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</si>
  <si>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</si>
  <si>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</si>
  <si>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</si>
  <si>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</si>
  <si>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</si>
  <si>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</si>
  <si>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</si>
  <si>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</si>
  <si>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</si>
  <si>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</si>
  <si>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</si>
  <si>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</si>
  <si>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</si>
  <si>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</si>
  <si>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</si>
  <si>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</si>
  <si>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</si>
  <si>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</si>
  <si>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</si>
  <si>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</si>
  <si>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</si>
  <si>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</si>
  <si>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</si>
  <si>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</si>
  <si>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</si>
  <si>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</si>
  <si>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</si>
  <si>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</si>
  <si>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</si>
  <si>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</si>
  <si>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</si>
  <si>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</si>
  <si>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</si>
  <si>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</si>
  <si>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</si>
  <si>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</si>
  <si>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</si>
  <si>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</si>
  <si>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</si>
  <si>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</si>
  <si>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</si>
  <si>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</si>
  <si>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</si>
  <si>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</si>
  <si>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</si>
  <si>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</si>
  <si>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</si>
  <si>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</si>
  <si>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</si>
  <si>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</si>
  <si>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</si>
  <si>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</si>
  <si>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</si>
  <si>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</si>
  <si>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</si>
  <si>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</si>
  <si>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</si>
  <si>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</si>
  <si>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</si>
  <si>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</si>
  <si>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</si>
  <si>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</si>
  <si>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</si>
  <si>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</si>
  <si>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</si>
  <si>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</si>
  <si>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</si>
  <si>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</si>
  <si>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</si>
  <si>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</si>
  <si>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</si>
  <si>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</si>
  <si>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</si>
  <si>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</si>
  <si>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</si>
  <si>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</si>
  <si>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</si>
  <si>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</si>
  <si>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</si>
  <si>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</si>
  <si>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</si>
  <si>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</si>
  <si>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</si>
  <si>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</si>
  <si>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</si>
  <si>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</si>
  <si>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</si>
  <si>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</si>
  <si>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</si>
  <si>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</si>
  <si>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</si>
  <si>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</si>
  <si>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</si>
  <si>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</si>
  <si>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</si>
  <si>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</si>
  <si>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</si>
  <si>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</si>
  <si>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</si>
  <si>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</si>
  <si>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</si>
  <si>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</si>
  <si>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</si>
  <si>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</si>
  <si>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</si>
  <si>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</si>
  <si>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</si>
  <si>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</si>
  <si>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</si>
  <si>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</si>
  <si>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</si>
  <si>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</si>
  <si>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</si>
  <si>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</si>
  <si>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</si>
  <si>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</si>
  <si>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</si>
  <si>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</si>
  <si>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</si>
  <si>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</si>
  <si>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</si>
  <si>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</si>
  <si>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</si>
  <si>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</si>
  <si>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</si>
  <si>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</si>
  <si>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</si>
  <si>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</si>
  <si>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</si>
  <si>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</si>
  <si>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</si>
  <si>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</si>
  <si>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</si>
  <si>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</si>
  <si>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</si>
  <si>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</si>
  <si>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</si>
  <si>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</si>
  <si>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</si>
  <si>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</si>
  <si>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</si>
  <si>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</si>
  <si>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</si>
  <si>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</si>
  <si>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</si>
  <si>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</si>
  <si>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</si>
  <si>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</si>
  <si>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</si>
  <si>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</si>
  <si>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</si>
  <si>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</si>
  <si>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</si>
  <si>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</si>
  <si>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</si>
  <si>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</si>
  <si>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</si>
  <si>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</si>
  <si>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</si>
  <si>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</si>
  <si>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</si>
  <si>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</si>
  <si>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</si>
  <si>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</si>
  <si>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</si>
  <si>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</si>
  <si>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</si>
  <si>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</si>
  <si>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</si>
  <si>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</si>
  <si>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</si>
  <si>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</si>
  <si>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</si>
  <si>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</si>
  <si>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</si>
  <si>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</si>
  <si>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</si>
  <si>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</si>
  <si>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</si>
  <si>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</si>
  <si>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</si>
  <si>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</si>
  <si>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</si>
  <si>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</si>
  <si>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</si>
  <si>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</si>
  <si>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</si>
  <si>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</si>
  <si>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</si>
  <si>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</si>
  <si>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</si>
  <si>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</si>
  <si>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</si>
  <si>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</si>
  <si>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</si>
  <si>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</si>
  <si>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</si>
  <si>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</si>
  <si>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</si>
  <si>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</si>
  <si>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</si>
  <si>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</si>
  <si>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</si>
  <si>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</si>
  <si>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</si>
  <si>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</si>
  <si>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</si>
  <si>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</si>
  <si>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</si>
  <si>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</si>
  <si>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</si>
  <si>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</si>
  <si>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</si>
  <si>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</si>
  <si>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</si>
  <si>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</si>
  <si>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</si>
  <si>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</si>
  <si>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</si>
  <si>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</si>
  <si>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</si>
  <si>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</si>
  <si>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</si>
  <si>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</si>
  <si>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</si>
  <si>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</si>
  <si>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</si>
  <si>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</si>
  <si>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</si>
  <si>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</si>
  <si>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</si>
  <si>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</si>
  <si>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</si>
  <si>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</si>
  <si>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</si>
  <si>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</si>
  <si>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</si>
  <si>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</si>
  <si>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</si>
  <si>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</si>
  <si>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</si>
  <si>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</si>
  <si>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</si>
  <si>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</si>
  <si>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</si>
  <si>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</si>
  <si>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</si>
  <si>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</si>
  <si>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</si>
  <si>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</si>
  <si>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</si>
  <si>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</si>
  <si>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</si>
  <si>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</si>
  <si>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</si>
  <si>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</si>
  <si>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</si>
  <si>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</si>
  <si>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</si>
  <si>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</si>
  <si>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</si>
  <si>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</si>
  <si>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</si>
  <si>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</si>
  <si>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</si>
  <si>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</si>
  <si>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</si>
  <si>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</si>
  <si>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</si>
  <si>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</si>
  <si>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</si>
  <si>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</si>
  <si>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</si>
  <si>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</si>
  <si>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</si>
  <si>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</si>
  <si>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</si>
  <si>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</si>
  <si>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</si>
  <si>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</si>
  <si>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</si>
  <si>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</si>
  <si>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</si>
  <si>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</si>
  <si>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</si>
  <si>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</si>
  <si>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</si>
  <si>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</si>
  <si>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</si>
  <si>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</si>
  <si>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</si>
  <si>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</si>
  <si>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</si>
  <si>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</si>
  <si>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</si>
  <si>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</si>
  <si>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</si>
  <si>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</si>
  <si>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</si>
  <si>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</si>
  <si>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</si>
  <si>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</si>
  <si>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</si>
  <si>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</si>
  <si>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</si>
  <si>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</si>
  <si>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</si>
  <si>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</si>
  <si>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</si>
  <si>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</si>
  <si>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</si>
  <si>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</si>
  <si>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</si>
  <si>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</si>
  <si>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</si>
  <si>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</si>
  <si>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</si>
  <si>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</si>
  <si>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</si>
  <si>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</si>
  <si>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</si>
  <si>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</si>
  <si>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</si>
  <si>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</si>
  <si>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</si>
  <si>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</si>
  <si>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</si>
  <si>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</si>
  <si>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</si>
  <si>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</si>
  <si>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</si>
  <si>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</si>
  <si>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</si>
  <si>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</si>
  <si>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</si>
  <si>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</si>
  <si>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</si>
  <si>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</si>
  <si>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</si>
  <si>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</si>
  <si>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</si>
  <si>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</si>
  <si>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</si>
  <si>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</si>
  <si>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</si>
  <si>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</si>
  <si>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</si>
  <si>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</si>
  <si>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</si>
  <si>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</si>
  <si>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</si>
  <si>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</si>
  <si>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</si>
  <si>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</si>
  <si>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</si>
  <si>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</si>
  <si>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</si>
  <si>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</si>
  <si>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</si>
  <si>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</si>
  <si>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</si>
  <si>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</si>
  <si>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</si>
  <si>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</si>
  <si>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</si>
  <si>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</si>
  <si>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</si>
  <si>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</si>
  <si>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</si>
  <si>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</si>
  <si>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</si>
  <si>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</si>
  <si>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</si>
  <si>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</si>
  <si>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</si>
  <si>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</si>
  <si>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</si>
  <si>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</si>
  <si>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</si>
  <si>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</si>
  <si>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</si>
  <si>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</si>
  <si>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</si>
  <si>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</si>
  <si>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</si>
  <si>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</si>
  <si>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</si>
  <si>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</si>
  <si>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</si>
  <si>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</si>
  <si>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</si>
  <si>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</si>
  <si>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</si>
  <si>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</si>
  <si>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</si>
  <si>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</si>
  <si>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</si>
  <si>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</si>
  <si>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</si>
  <si>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</si>
  <si>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</si>
  <si>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</si>
  <si>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</si>
  <si>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</si>
  <si>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</si>
  <si>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</si>
  <si>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</si>
  <si>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</si>
  <si>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</si>
  <si>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</si>
  <si>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</si>
  <si>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</si>
  <si>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</si>
  <si>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</si>
  <si>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</si>
  <si>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</si>
  <si>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</si>
  <si>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</si>
  <si>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</si>
  <si>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</si>
  <si>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</si>
  <si>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</si>
  <si>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</si>
  <si>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</si>
  <si>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</si>
  <si>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</si>
  <si>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</si>
  <si>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</si>
  <si>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</si>
  <si>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</si>
  <si>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</si>
  <si>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</si>
  <si>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</si>
  <si>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</si>
  <si>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</si>
  <si>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</si>
  <si>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</si>
  <si>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</si>
  <si>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</si>
  <si>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</si>
  <si>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</si>
  <si>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</si>
  <si>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</si>
  <si>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</si>
  <si>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</si>
  <si>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</si>
  <si>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</si>
  <si>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</si>
  <si>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</si>
  <si>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</si>
  <si>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</si>
  <si>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</si>
  <si>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</si>
  <si>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</si>
  <si>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</si>
  <si>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</si>
  <si>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</si>
  <si>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</si>
  <si>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</si>
  <si>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</si>
  <si>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</si>
  <si>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</si>
  <si>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</si>
  <si>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</si>
  <si>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</si>
  <si>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</si>
  <si>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</si>
  <si>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</si>
  <si>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</si>
  <si>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</si>
  <si>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</si>
  <si>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</si>
  <si>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</si>
  <si>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</si>
  <si>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</si>
  <si>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</si>
  <si>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</si>
  <si>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</si>
  <si>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</si>
  <si>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</si>
  <si>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</si>
  <si>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</si>
  <si>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</si>
  <si>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</si>
  <si>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</si>
  <si>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</si>
  <si>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</si>
  <si>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</si>
  <si>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</si>
  <si>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</si>
  <si>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</si>
  <si>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</si>
  <si>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</si>
  <si>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</si>
  <si>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</si>
  <si>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</si>
  <si>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</si>
  <si>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</si>
  <si>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</si>
  <si>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</si>
  <si>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</si>
  <si>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</si>
  <si>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</si>
  <si>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</si>
  <si>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</si>
  <si>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</si>
  <si>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</si>
  <si>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</si>
  <si>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</si>
  <si>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</si>
  <si>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</si>
  <si>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</si>
  <si>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</si>
  <si>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</si>
  <si>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</si>
  <si>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</si>
  <si>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</si>
  <si>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</si>
  <si>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</si>
  <si>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</si>
  <si>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</si>
  <si>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</si>
  <si>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</si>
  <si>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</si>
  <si>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</si>
  <si>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</si>
  <si>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</si>
  <si>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</si>
  <si>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</si>
  <si>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</si>
  <si>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</si>
  <si>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</si>
  <si>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</si>
  <si>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</si>
  <si>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</si>
  <si>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</si>
  <si>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</si>
  <si>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</si>
  <si>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</si>
  <si>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</si>
  <si>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</si>
  <si>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</si>
  <si>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</si>
  <si>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</si>
  <si>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</si>
  <si>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</si>
  <si>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</si>
  <si>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</si>
  <si>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</si>
  <si>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</si>
  <si>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</si>
  <si>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</si>
  <si>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</si>
  <si>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</si>
  <si>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</si>
  <si>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</si>
  <si>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</si>
  <si>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</si>
  <si>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</si>
  <si>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</si>
  <si>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</si>
  <si>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</si>
  <si>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</si>
  <si>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</si>
  <si>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</si>
  <si>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</si>
  <si>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</si>
  <si>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</si>
  <si>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</si>
  <si>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</si>
  <si>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</si>
  <si>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</si>
  <si>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</si>
  <si>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</si>
  <si>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</si>
  <si>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</si>
  <si>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</si>
  <si>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</si>
  <si>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</si>
  <si>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</si>
  <si>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</si>
  <si>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</si>
  <si>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</si>
  <si>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</si>
  <si>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</si>
  <si>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</si>
  <si>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</si>
  <si>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</si>
  <si>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</si>
  <si>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</si>
  <si>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</si>
  <si>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</si>
  <si>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</si>
  <si>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</si>
  <si>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</si>
  <si>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</si>
  <si>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</si>
  <si>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</si>
  <si>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</si>
  <si>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</si>
  <si>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</si>
  <si>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</si>
  <si>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</si>
  <si>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</si>
  <si>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</si>
  <si>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</si>
  <si>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</si>
  <si>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</si>
  <si>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</si>
  <si>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</si>
  <si>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</si>
  <si>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</si>
  <si>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</si>
  <si>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</si>
  <si>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</si>
  <si>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</si>
  <si>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</si>
  <si>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</si>
  <si>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</si>
  <si>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</si>
  <si>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</si>
  <si>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</si>
  <si>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</si>
  <si>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</si>
  <si>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</si>
  <si>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</si>
  <si>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</si>
  <si>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</si>
  <si>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</si>
  <si>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</si>
  <si>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</si>
  <si>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</si>
  <si>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</si>
  <si>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</si>
  <si>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</si>
  <si>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</si>
  <si>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</si>
  <si>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</si>
  <si>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</si>
  <si>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</si>
  <si>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</si>
  <si>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</si>
  <si>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</si>
  <si>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</si>
  <si>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</si>
  <si>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</si>
  <si>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</si>
  <si>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</si>
  <si>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</si>
  <si>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</si>
  <si>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</si>
  <si>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</si>
  <si>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</si>
  <si>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</si>
  <si>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</si>
  <si>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</si>
  <si>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</si>
  <si>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</si>
  <si>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</si>
  <si>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</si>
  <si>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</si>
  <si>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</si>
  <si>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</si>
  <si>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</si>
  <si>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</si>
  <si>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</si>
  <si>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</si>
  <si>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</si>
  <si>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</si>
  <si>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</si>
  <si>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</si>
  <si>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</si>
  <si>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</si>
  <si>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</si>
  <si>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</si>
  <si>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</si>
  <si>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</si>
  <si>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</si>
  <si>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</si>
  <si>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</si>
  <si>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</si>
  <si>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</si>
  <si>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</si>
  <si>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</si>
  <si>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</si>
  <si>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</si>
  <si>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</si>
  <si>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</si>
  <si>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</si>
  <si>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</si>
  <si>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</si>
  <si>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</si>
  <si>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</si>
  <si>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</si>
  <si>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</si>
  <si>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</si>
  <si>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</si>
  <si>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</si>
  <si>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</si>
  <si>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</si>
  <si>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</si>
  <si>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</si>
  <si>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</si>
  <si>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</si>
  <si>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</si>
  <si>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</si>
  <si>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</si>
  <si>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</si>
  <si>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</si>
  <si>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</si>
  <si>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</si>
  <si>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</si>
  <si>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</si>
  <si>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</si>
  <si>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</si>
  <si>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</si>
  <si>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</si>
  <si>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</si>
  <si>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</si>
  <si>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</si>
  <si>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</si>
  <si>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</si>
  <si>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</si>
  <si>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</si>
  <si>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</si>
  <si>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</si>
  <si>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</si>
  <si>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</si>
  <si>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</si>
  <si>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</si>
  <si>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</si>
  <si>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</si>
  <si>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</si>
  <si>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</si>
  <si>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</si>
  <si>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</si>
  <si>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</si>
  <si>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</si>
  <si>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</si>
  <si>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</si>
  <si>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</si>
  <si>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</si>
  <si>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</si>
  <si>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</si>
  <si>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</si>
  <si>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</si>
  <si>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</si>
  <si>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</si>
  <si>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</si>
  <si>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</si>
  <si>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</si>
  <si>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</si>
  <si>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</si>
  <si>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</si>
  <si>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</si>
  <si>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</si>
  <si>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</si>
  <si>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</si>
  <si>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</si>
  <si>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</si>
  <si>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</si>
  <si>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</si>
  <si>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</si>
  <si>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</si>
  <si>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</si>
  <si>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</si>
  <si>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</si>
  <si>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</si>
  <si>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</si>
  <si>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</si>
  <si>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</si>
  <si>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</si>
  <si>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</si>
  <si>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</si>
  <si>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</si>
  <si>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</si>
  <si>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</si>
  <si>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</si>
  <si>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</si>
  <si>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</si>
  <si>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</si>
  <si>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</si>
  <si>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</si>
  <si>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</si>
  <si>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</si>
  <si>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</si>
  <si>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</si>
  <si>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</si>
  <si>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</si>
  <si>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</si>
  <si>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</si>
  <si>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</si>
  <si>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</si>
  <si>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</si>
  <si>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</si>
  <si>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</si>
  <si>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</si>
  <si>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</si>
  <si>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</si>
  <si>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</si>
  <si>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</si>
  <si>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</si>
  <si>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</si>
  <si>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</si>
  <si>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</si>
  <si>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</si>
  <si>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</si>
  <si>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</si>
  <si>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</si>
  <si>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</si>
  <si>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</si>
  <si>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</si>
  <si>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</si>
  <si>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</si>
  <si>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</si>
  <si>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</si>
  <si>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</si>
  <si>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</si>
  <si>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</si>
  <si>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</si>
  <si>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</si>
  <si>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</si>
  <si>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</si>
  <si>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</si>
  <si>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</si>
  <si>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</si>
  <si>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</si>
  <si>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</si>
  <si>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</si>
  <si>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</si>
  <si>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</si>
  <si>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</si>
  <si>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</si>
  <si>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</si>
  <si>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</si>
  <si>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</si>
  <si>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</si>
  <si>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</si>
  <si>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</si>
  <si>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</si>
  <si>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</si>
  <si>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</si>
  <si>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</si>
  <si>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</si>
  <si>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</si>
  <si>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</si>
  <si>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</si>
  <si>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</si>
  <si>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</si>
  <si>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</si>
  <si>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</si>
  <si>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</si>
  <si>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</si>
  <si>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</si>
  <si>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</si>
  <si>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</si>
  <si>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</si>
  <si>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</si>
  <si>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</si>
  <si>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</si>
  <si>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</si>
  <si>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</si>
  <si>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</si>
  <si>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</si>
  <si>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</si>
  <si>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</si>
  <si>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</si>
  <si>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</si>
  <si>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</si>
  <si>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</si>
  <si>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</si>
  <si>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</si>
  <si>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</si>
  <si>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</si>
  <si>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</si>
  <si>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</si>
  <si>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</si>
  <si>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</si>
  <si>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</si>
  <si>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</si>
  <si>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</si>
  <si>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</si>
  <si>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</si>
  <si>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</si>
  <si>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</si>
  <si>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</si>
  <si>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</si>
  <si>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</si>
  <si>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</si>
  <si>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</si>
  <si>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</si>
  <si>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</si>
  <si>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</si>
  <si>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</si>
  <si>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</si>
  <si>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</si>
  <si>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</si>
  <si>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</si>
  <si>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</si>
  <si>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</si>
  <si>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</si>
  <si>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</si>
  <si>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</si>
  <si>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</si>
  <si>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</si>
  <si>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</si>
  <si>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</si>
  <si>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</si>
  <si>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</si>
  <si>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</si>
  <si>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</si>
  <si>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</si>
  <si>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</si>
  <si>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</si>
  <si>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</si>
  <si>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</si>
  <si>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</si>
  <si>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</si>
  <si>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</si>
  <si>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</si>
  <si>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</si>
  <si>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</si>
  <si>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</si>
  <si>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</si>
  <si>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</si>
  <si>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</si>
  <si>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</si>
  <si>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</si>
  <si>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</si>
  <si>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</si>
  <si>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</si>
  <si>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</si>
  <si>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</si>
  <si>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</si>
  <si>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</si>
  <si>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</si>
  <si>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</si>
  <si>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</si>
  <si>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</si>
  <si>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</si>
  <si>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</si>
  <si>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</si>
  <si>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</si>
  <si>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</si>
  <si>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</si>
  <si>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</si>
  <si>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</si>
  <si>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</si>
  <si>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</si>
  <si>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</si>
  <si>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</si>
  <si>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</si>
  <si>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</si>
  <si>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</si>
  <si>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</si>
  <si>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</si>
  <si>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</si>
  <si>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</si>
  <si>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</si>
  <si>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</si>
  <si>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</si>
  <si>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</si>
  <si>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</si>
  <si>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</si>
  <si>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</si>
  <si>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</si>
  <si>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</si>
  <si>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</si>
  <si>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</si>
  <si>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</si>
  <si>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</si>
  <si>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</si>
  <si>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</si>
  <si>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</si>
  <si>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</si>
  <si>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</si>
  <si>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</si>
  <si>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</si>
  <si>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</si>
  <si>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</si>
  <si>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</si>
  <si>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</si>
  <si>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</si>
  <si>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</si>
  <si>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</si>
  <si>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</si>
  <si>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</si>
  <si>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</si>
  <si>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</si>
  <si>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</si>
  <si>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</si>
  <si>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</si>
  <si>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</si>
  <si>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</si>
  <si>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</si>
  <si>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</si>
  <si>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</si>
  <si>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</si>
  <si>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</si>
  <si>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</si>
  <si>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</si>
  <si>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</si>
  <si>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</si>
  <si>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</si>
  <si>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</si>
  <si>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</si>
  <si>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</si>
  <si>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</si>
  <si>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</si>
  <si>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</si>
  <si>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</si>
  <si>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</si>
  <si>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</si>
  <si>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</si>
  <si>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</si>
  <si>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</si>
  <si>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</si>
  <si>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</si>
  <si>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</si>
  <si>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</si>
  <si>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</si>
  <si>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</si>
  <si>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</si>
  <si>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</si>
  <si>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</si>
  <si>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</si>
  <si>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</si>
  <si>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</si>
  <si>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</si>
  <si>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</si>
  <si>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</si>
  <si>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</si>
  <si>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</si>
  <si>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</si>
  <si>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</si>
  <si>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</si>
  <si>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</si>
  <si>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</si>
  <si>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</si>
  <si>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</si>
  <si>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</si>
  <si>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</si>
  <si>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</si>
  <si>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</si>
  <si>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</si>
  <si>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</si>
  <si>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</si>
  <si>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</si>
  <si>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</si>
  <si>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</si>
  <si>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</si>
  <si>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</si>
  <si>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</si>
  <si>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</si>
  <si>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</si>
  <si>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</si>
  <si>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</si>
  <si>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</si>
  <si>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</si>
  <si>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</si>
  <si>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</si>
  <si>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</si>
  <si>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</si>
  <si>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</si>
  <si>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</si>
  <si>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</si>
  <si>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</si>
  <si>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</si>
  <si>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</si>
  <si>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</si>
  <si>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</si>
  <si>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</si>
  <si>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</si>
  <si>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</si>
  <si>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</si>
  <si>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</si>
  <si>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</si>
  <si>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</si>
  <si>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</si>
  <si>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</si>
  <si>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</si>
  <si>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</si>
  <si>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</si>
  <si>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</si>
  <si>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</si>
  <si>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</si>
  <si>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</si>
  <si>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</si>
  <si>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</si>
  <si>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</si>
  <si>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</si>
  <si>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</si>
  <si>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</si>
  <si>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</si>
  <si>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</si>
  <si>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</si>
  <si>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</si>
  <si>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</si>
  <si>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</si>
  <si>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</si>
  <si>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</si>
  <si>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</si>
  <si>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</si>
  <si>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</si>
  <si>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</si>
  <si>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</si>
  <si>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</si>
  <si>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</si>
  <si>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</si>
  <si>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</si>
  <si>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</si>
  <si>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</si>
  <si>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</si>
  <si>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</si>
  <si>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</si>
  <si>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</si>
  <si>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</si>
  <si>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</si>
  <si>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</si>
  <si>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</si>
  <si>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</si>
  <si>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</si>
  <si>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</si>
  <si>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</si>
  <si>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</si>
  <si>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</si>
  <si>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</si>
  <si>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</si>
  <si>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</si>
  <si>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</si>
  <si>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</si>
  <si>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</si>
  <si>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</si>
  <si>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</si>
  <si>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</si>
  <si>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</si>
  <si>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</si>
  <si>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</si>
  <si>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</si>
  <si>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</si>
  <si>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</si>
  <si>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</si>
  <si>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</si>
  <si>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</si>
  <si>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</si>
  <si>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</si>
  <si>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</si>
  <si>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</si>
  <si>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</si>
  <si>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</si>
  <si>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</si>
  <si>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</si>
  <si>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</si>
  <si>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</si>
  <si>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</si>
  <si>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</si>
  <si>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</si>
  <si>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</si>
  <si>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</si>
  <si>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</si>
  <si>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</si>
  <si>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</si>
  <si>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</si>
  <si>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</si>
  <si>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</si>
  <si>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</si>
  <si>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</si>
  <si>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</si>
  <si>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</si>
  <si>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</si>
  <si>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</si>
  <si>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</si>
  <si>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</si>
  <si>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</si>
  <si>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</si>
  <si>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</si>
  <si>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</si>
  <si>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</si>
  <si>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</si>
  <si>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</si>
  <si>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</si>
  <si>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</si>
  <si>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</si>
  <si>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</si>
  <si>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</si>
  <si>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</si>
  <si>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</si>
  <si>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</si>
  <si>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</si>
  <si>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</si>
  <si>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</si>
  <si>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</si>
  <si>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</si>
  <si>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</si>
  <si>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</si>
  <si>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</si>
  <si>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</si>
  <si>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</si>
  <si>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</si>
  <si>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</si>
  <si>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</si>
  <si>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</si>
  <si>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</si>
  <si>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</si>
  <si>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</si>
  <si>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</si>
  <si>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</si>
  <si>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</si>
  <si>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</si>
  <si>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</si>
  <si>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</si>
  <si>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</si>
  <si>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</si>
  <si>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</si>
  <si>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</si>
  <si>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</si>
  <si>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</si>
  <si>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</si>
  <si>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</si>
  <si>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</si>
  <si>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</si>
  <si>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</si>
  <si>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</si>
  <si>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</si>
  <si>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</si>
  <si>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</si>
  <si>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</si>
  <si>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</si>
  <si>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</si>
  <si>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</si>
  <si>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</si>
  <si>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</si>
  <si>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</si>
  <si>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</si>
  <si>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</si>
  <si>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</si>
  <si>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</si>
  <si>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</si>
  <si>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</si>
  <si>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</si>
  <si>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</si>
  <si>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</si>
  <si>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</si>
  <si>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</si>
  <si>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</si>
  <si>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</si>
  <si>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</si>
  <si>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</si>
  <si>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</si>
  <si>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</si>
  <si>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</si>
  <si>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</si>
  <si>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</si>
  <si>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</si>
  <si>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</si>
  <si>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</si>
  <si>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</si>
  <si>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</si>
  <si>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</si>
  <si>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</si>
  <si>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</si>
  <si>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</si>
  <si>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</si>
  <si>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</si>
  <si>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</si>
  <si>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</si>
  <si>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</si>
  <si>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</si>
  <si>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</si>
  <si>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</si>
  <si>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</si>
  <si>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</si>
  <si>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</si>
  <si>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</si>
  <si>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</si>
  <si>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</si>
  <si>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</si>
  <si>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</si>
  <si>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</si>
  <si>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</si>
  <si>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</si>
  <si>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</si>
  <si>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</si>
  <si>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</si>
  <si>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</si>
  <si>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</si>
  <si>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</si>
  <si>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</si>
  <si>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</si>
  <si>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</si>
  <si>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</si>
  <si>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</si>
  <si>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</si>
  <si>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</si>
  <si>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</si>
  <si>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</si>
  <si>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</si>
  <si>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</si>
  <si>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</si>
  <si>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</si>
  <si>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</si>
  <si>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</si>
  <si>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</si>
  <si>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</si>
  <si>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</si>
  <si>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</si>
  <si>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</si>
  <si>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</si>
  <si>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</si>
  <si>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</si>
  <si>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</si>
  <si>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</si>
  <si>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</si>
  <si>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</si>
  <si>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</si>
  <si>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</si>
  <si>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</si>
  <si>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</si>
  <si>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</si>
  <si>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</si>
  <si>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</si>
  <si>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</si>
  <si>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</si>
  <si>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</si>
  <si>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</si>
  <si>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</si>
  <si>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</si>
  <si>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</si>
  <si>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</si>
  <si>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</si>
  <si>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</si>
  <si>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</si>
  <si>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</si>
  <si>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</si>
  <si>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</si>
  <si>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</si>
  <si>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</si>
  <si>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</si>
  <si>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</si>
  <si>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</si>
  <si>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</si>
  <si>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</si>
  <si>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</si>
  <si>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</si>
  <si>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</si>
  <si>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</si>
  <si>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</si>
  <si>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</si>
  <si>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</si>
  <si>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</si>
  <si>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</si>
  <si>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</si>
  <si>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</si>
  <si>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</si>
  <si>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</si>
  <si>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</si>
  <si>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</si>
  <si>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</si>
  <si>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</si>
  <si>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</si>
  <si>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</si>
  <si>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</si>
  <si>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</si>
  <si>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</si>
  <si>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</si>
  <si>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</si>
  <si>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</si>
  <si>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</si>
  <si>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</si>
  <si>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</si>
  <si>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</si>
  <si>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</si>
  <si>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</si>
  <si>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</si>
  <si>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</si>
  <si>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</si>
  <si>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</si>
  <si>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</si>
  <si>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</si>
  <si>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</si>
  <si>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</si>
  <si>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</si>
  <si>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</si>
  <si>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</si>
  <si>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</si>
  <si>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</si>
  <si>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</si>
  <si>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</si>
  <si>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</si>
  <si>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</si>
  <si>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</si>
  <si>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</si>
  <si>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</si>
  <si>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</si>
  <si>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</si>
  <si>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</si>
  <si>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</si>
  <si>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</si>
  <si>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</si>
  <si>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</si>
  <si>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</si>
  <si>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</si>
  <si>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</si>
  <si>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</si>
  <si>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</si>
  <si>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</si>
  <si>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</si>
  <si>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</si>
  <si>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</si>
  <si>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</si>
  <si>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</si>
  <si>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</si>
  <si>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</si>
  <si>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</si>
  <si>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</si>
  <si>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</si>
  <si>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</si>
  <si>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</si>
  <si>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</si>
  <si>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</si>
  <si>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</si>
  <si>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</si>
  <si>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</si>
  <si>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</si>
  <si>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</si>
  <si>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</si>
  <si>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</si>
  <si>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</si>
  <si>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</si>
  <si>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</si>
  <si>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</si>
  <si>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</si>
  <si>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</si>
  <si>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</si>
  <si>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</si>
  <si>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</si>
  <si>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</si>
  <si>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</si>
  <si>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</si>
  <si>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</si>
  <si>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</si>
  <si>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</si>
  <si>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</si>
  <si>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</si>
  <si>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</si>
  <si>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</si>
  <si>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</si>
  <si>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</si>
  <si>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</si>
  <si>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</si>
  <si>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</si>
  <si>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</si>
  <si>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</si>
  <si>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</si>
  <si>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</si>
  <si>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</si>
  <si>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</si>
  <si>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</si>
  <si>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</si>
  <si>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</si>
  <si>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</si>
  <si>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</si>
  <si>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</si>
  <si>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</si>
  <si>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</si>
  <si>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</si>
  <si>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</si>
  <si>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</si>
  <si>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</si>
  <si>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</si>
  <si>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</si>
  <si>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</si>
  <si>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</si>
  <si>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</si>
  <si>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</si>
  <si>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</si>
  <si>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</si>
  <si>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</si>
  <si>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</si>
  <si>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</si>
  <si>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</si>
  <si>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</si>
  <si>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</si>
  <si>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</si>
  <si>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</si>
  <si>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</si>
  <si>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</si>
  <si>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</si>
  <si>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</si>
  <si>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</si>
  <si>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</si>
  <si>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</si>
  <si>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</si>
  <si>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</si>
  <si>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</si>
  <si>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</si>
  <si>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</si>
  <si>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</si>
  <si>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</si>
  <si>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</si>
  <si>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</si>
  <si>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</si>
  <si>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</si>
  <si>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</si>
  <si>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</si>
  <si>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</si>
  <si>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</si>
  <si>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</si>
  <si>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</si>
  <si>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</si>
  <si>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</si>
  <si>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</si>
  <si>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</si>
  <si>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</si>
  <si>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</si>
  <si>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</si>
  <si>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</si>
  <si>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</si>
  <si>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</si>
  <si>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</si>
  <si>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</si>
  <si>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</si>
  <si>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</si>
  <si>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</si>
  <si>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</si>
  <si>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</si>
  <si>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</si>
  <si>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</si>
  <si>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</si>
  <si>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</si>
  <si>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</si>
  <si>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</si>
  <si>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</si>
  <si>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</si>
  <si>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</si>
  <si>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</si>
  <si>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</si>
  <si>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</si>
  <si>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</si>
  <si>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</si>
  <si>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</si>
  <si>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</si>
  <si>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</si>
  <si>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</si>
  <si>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</si>
  <si>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</si>
  <si>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</si>
  <si>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</si>
  <si>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</si>
  <si>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</si>
  <si>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</si>
  <si>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</si>
  <si>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</si>
  <si>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</si>
  <si>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</si>
  <si>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</si>
  <si>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</si>
  <si>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</si>
  <si>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</si>
  <si>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</si>
  <si>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</si>
  <si>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</si>
  <si>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</si>
  <si>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</si>
  <si>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</si>
  <si>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</si>
  <si>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</si>
  <si>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</si>
  <si>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</si>
  <si>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</si>
  <si>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</si>
  <si>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</si>
  <si>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</si>
  <si>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</si>
  <si>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</si>
  <si>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</si>
  <si>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</si>
  <si>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</si>
  <si>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</si>
  <si>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</si>
  <si>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</si>
  <si>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</si>
  <si>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</si>
  <si>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</si>
  <si>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</si>
  <si>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</si>
  <si>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</si>
  <si>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</si>
  <si>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</si>
  <si>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</si>
  <si>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</si>
  <si>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</si>
  <si>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</si>
  <si>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</si>
  <si>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</si>
  <si>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</si>
  <si>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</si>
  <si>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</si>
  <si>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</si>
  <si>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</si>
  <si>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</si>
  <si>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</si>
  <si>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</si>
  <si>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</si>
  <si>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</si>
  <si>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</si>
  <si>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</si>
  <si>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</si>
  <si>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</si>
  <si>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</si>
  <si>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</si>
  <si>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</si>
  <si>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</si>
  <si>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</si>
  <si>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</si>
  <si>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</si>
  <si>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</si>
  <si>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</si>
  <si>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</si>
  <si>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</si>
  <si>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</si>
  <si>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</si>
  <si>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</si>
  <si>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</si>
  <si>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</si>
  <si>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</si>
  <si>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</si>
  <si>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</si>
  <si>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</si>
  <si>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</si>
  <si>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</si>
  <si>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</si>
  <si>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</si>
  <si>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</si>
  <si>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</si>
  <si>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</si>
  <si>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</si>
  <si>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</si>
  <si>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</si>
  <si>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</si>
  <si>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</si>
  <si>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</si>
  <si>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</si>
  <si>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</si>
  <si>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</si>
  <si>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</si>
  <si>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</si>
  <si>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</si>
  <si>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</si>
  <si>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</si>
  <si>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</si>
  <si>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</si>
  <si>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</si>
  <si>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</si>
  <si>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</si>
  <si>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</si>
  <si>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</si>
  <si>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</si>
  <si>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</si>
  <si>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</si>
  <si>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</si>
  <si>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</si>
  <si>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</si>
  <si>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</si>
  <si>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</si>
  <si>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</si>
  <si>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</si>
  <si>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</si>
  <si>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</si>
  <si>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</si>
  <si>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</si>
  <si>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</si>
  <si>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</si>
  <si>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</si>
  <si>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</si>
  <si>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</si>
  <si>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</si>
  <si>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</si>
  <si>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</si>
  <si>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</si>
  <si>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</si>
  <si>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</si>
  <si>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</si>
  <si>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</si>
  <si>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</si>
  <si>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</si>
  <si>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</si>
  <si>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</si>
  <si>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</si>
  <si>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</si>
  <si>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</si>
  <si>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</si>
  <si>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</si>
  <si>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</si>
  <si>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</si>
  <si>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</si>
  <si>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</si>
  <si>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</si>
  <si>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</si>
  <si>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</si>
  <si>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</si>
  <si>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</si>
  <si>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</si>
  <si>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</si>
  <si>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</si>
  <si>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</si>
  <si>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</si>
  <si>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</si>
  <si>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</si>
  <si>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</si>
  <si>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</si>
  <si>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</si>
  <si>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</si>
  <si>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</si>
  <si>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</si>
  <si>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</si>
  <si>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</si>
  <si>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</si>
  <si>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</si>
  <si>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</si>
  <si>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</si>
  <si>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</si>
  <si>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</si>
  <si>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</si>
  <si>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</si>
  <si>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</si>
  <si>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</si>
  <si>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</si>
  <si>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</si>
  <si>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</si>
  <si>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</si>
  <si>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</si>
  <si>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</si>
  <si>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</si>
  <si>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</si>
  <si>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</si>
  <si>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</si>
  <si>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</si>
  <si>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</si>
  <si>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</si>
  <si>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</si>
  <si>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</si>
  <si>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</si>
  <si>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</si>
  <si>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</si>
  <si>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</si>
  <si>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</si>
  <si>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</si>
  <si>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</si>
  <si>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</si>
  <si>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</si>
  <si>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</si>
  <si>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</si>
  <si>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</si>
  <si>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</si>
  <si>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</si>
  <si>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</si>
  <si>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</si>
  <si>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</si>
  <si>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</si>
  <si>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</si>
  <si>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</si>
  <si>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</si>
  <si>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</si>
  <si>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</si>
  <si>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</si>
  <si>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</si>
  <si>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</si>
  <si>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</si>
  <si>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</si>
  <si>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</si>
  <si>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</si>
  <si>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</si>
  <si>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</si>
  <si>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</si>
  <si>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</si>
  <si>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</si>
  <si>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</si>
  <si>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</si>
  <si>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</si>
  <si>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</si>
  <si>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</si>
  <si>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</si>
  <si>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</si>
  <si>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</si>
  <si>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</si>
  <si>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</si>
  <si>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</si>
  <si>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</si>
  <si>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</si>
  <si>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</si>
  <si>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</si>
  <si>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</si>
  <si>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</si>
  <si>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</si>
  <si>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</si>
  <si>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</si>
  <si>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</si>
  <si>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</si>
  <si>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</si>
  <si>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</si>
  <si>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</si>
  <si>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</si>
  <si>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</si>
  <si>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</si>
  <si>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</si>
  <si>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</si>
  <si>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</si>
  <si>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</si>
  <si>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</si>
  <si>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</si>
  <si>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</si>
  <si>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</si>
  <si>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</si>
  <si>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</si>
  <si>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</si>
  <si>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</si>
  <si>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</si>
  <si>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</si>
  <si>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</si>
  <si>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</si>
  <si>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</si>
  <si>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</si>
  <si>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</si>
  <si>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</si>
  <si>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</si>
  <si>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</si>
  <si>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</si>
  <si>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</si>
  <si>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</si>
  <si>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</si>
  <si>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</si>
  <si>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</si>
  <si>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</si>
  <si>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</si>
  <si>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</si>
  <si>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</si>
  <si>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</si>
  <si>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</si>
  <si>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</si>
  <si>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</si>
  <si>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</si>
  <si>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</si>
  <si>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</si>
  <si>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</si>
  <si>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</si>
  <si>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</si>
  <si>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</si>
  <si>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</si>
  <si>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</si>
  <si>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</si>
  <si>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</si>
  <si>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</si>
  <si>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</si>
  <si>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</si>
  <si>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</si>
  <si>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</si>
  <si>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</si>
  <si>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</si>
  <si>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</si>
  <si>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</si>
  <si>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</si>
  <si>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</si>
  <si>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</si>
  <si>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</si>
  <si>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</si>
  <si>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</si>
  <si>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</si>
  <si>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</si>
  <si>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</si>
  <si>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</si>
  <si>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</si>
  <si>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</si>
  <si>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</si>
  <si>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</si>
  <si>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</si>
  <si>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</si>
  <si>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</si>
  <si>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</si>
  <si>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</si>
  <si>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</si>
  <si>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</si>
  <si>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</si>
  <si>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</si>
  <si>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</si>
  <si>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</si>
  <si>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</si>
  <si>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</si>
  <si>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</si>
  <si>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</si>
  <si>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</si>
  <si>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</si>
  <si>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</si>
  <si>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</si>
  <si>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</si>
  <si>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</si>
  <si>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</si>
  <si>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</si>
  <si>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</si>
  <si>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</si>
  <si>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</si>
  <si>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</si>
  <si>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</si>
  <si>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</si>
  <si>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</si>
  <si>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</si>
  <si>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</si>
  <si>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</si>
  <si>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</si>
  <si>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</si>
  <si>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</si>
  <si>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</si>
  <si>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</si>
  <si>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</si>
  <si>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</si>
  <si>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</si>
  <si>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</si>
  <si>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</si>
  <si>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</si>
  <si>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</si>
  <si>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</si>
  <si>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</si>
  <si>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</si>
  <si>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</si>
  <si>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</si>
  <si>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</si>
  <si>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</si>
  <si>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</si>
  <si>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</si>
  <si>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</si>
  <si>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</si>
  <si>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</si>
  <si>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</si>
  <si>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</si>
  <si>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</si>
  <si>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</si>
  <si>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</si>
  <si>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</si>
  <si>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</si>
  <si>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</si>
  <si>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</si>
  <si>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</si>
  <si>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</si>
  <si>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</si>
  <si>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</si>
  <si>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</si>
  <si>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</si>
  <si>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</si>
  <si>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</si>
  <si>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</si>
  <si>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</si>
  <si>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</si>
  <si>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</si>
  <si>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</si>
  <si>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</si>
  <si>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</si>
  <si>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</si>
  <si>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</si>
  <si>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</si>
  <si>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</si>
  <si>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</si>
  <si>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</si>
  <si>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</si>
  <si>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</si>
  <si>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</si>
  <si>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</si>
  <si>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</si>
  <si>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</si>
  <si>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</si>
  <si>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</si>
  <si>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</si>
  <si>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</si>
  <si>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</si>
  <si>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</si>
  <si>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</si>
  <si>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</si>
  <si>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</si>
  <si>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</si>
  <si>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</si>
  <si>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</si>
  <si>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</si>
  <si>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</si>
  <si>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</si>
  <si>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</si>
  <si>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</si>
  <si>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</si>
  <si>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</si>
  <si>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</si>
  <si>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</si>
  <si>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</si>
  <si>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</si>
  <si>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</si>
  <si>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</si>
  <si>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</si>
  <si>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</si>
  <si>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</si>
  <si>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</si>
  <si>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</si>
  <si>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</si>
  <si>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</si>
  <si>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</si>
  <si>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</si>
  <si>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</si>
  <si>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</si>
  <si>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</si>
  <si>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</si>
  <si>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</si>
  <si>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</si>
  <si>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</si>
  <si>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</si>
  <si>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</si>
  <si>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</si>
  <si>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</si>
  <si>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</si>
  <si>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</si>
  <si>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</si>
  <si>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</si>
  <si>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</si>
  <si>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</si>
  <si>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</si>
  <si>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</si>
  <si>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</si>
  <si>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</si>
  <si>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</si>
  <si>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</si>
  <si>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</si>
  <si>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</si>
  <si>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</si>
  <si>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</si>
  <si>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</si>
  <si>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</si>
  <si>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</si>
  <si>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</si>
  <si>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</si>
  <si>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</si>
  <si>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</si>
  <si>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</si>
  <si>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</si>
  <si>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</si>
  <si>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</si>
  <si>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</si>
  <si>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</si>
  <si>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</si>
  <si>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</si>
  <si>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</si>
  <si>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</si>
  <si>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</si>
  <si>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</si>
  <si>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</si>
  <si>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</si>
  <si>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</si>
  <si>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</si>
  <si>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</si>
  <si>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</si>
  <si>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</si>
  <si>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</si>
  <si>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</si>
  <si>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</si>
  <si>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</si>
  <si>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</si>
  <si>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</si>
  <si>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</si>
  <si>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</si>
  <si>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</si>
  <si>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</si>
  <si>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</si>
  <si>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</si>
  <si>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</si>
  <si>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</si>
  <si>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</si>
  <si>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</si>
  <si>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</si>
  <si>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</si>
  <si>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</si>
  <si>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</si>
  <si>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</si>
  <si>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</si>
  <si>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</si>
  <si>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</si>
  <si>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</si>
  <si>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</si>
  <si>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</si>
  <si>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</si>
  <si>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</si>
  <si>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</si>
  <si>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</si>
  <si>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</si>
  <si>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</si>
  <si>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</si>
  <si>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</si>
  <si>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</si>
  <si>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</si>
  <si>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</si>
  <si>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</si>
  <si>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</si>
  <si>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</si>
  <si>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</si>
  <si>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</si>
  <si>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</si>
  <si>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</si>
  <si>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</si>
  <si>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</si>
  <si>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</si>
  <si>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</si>
  <si>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</si>
  <si>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</si>
  <si>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</si>
  <si>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</si>
  <si>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</si>
  <si>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</si>
  <si>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</si>
  <si>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</si>
  <si>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</si>
  <si>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</si>
  <si>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</si>
  <si>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</si>
  <si>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</si>
  <si>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</si>
  <si>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</si>
  <si>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</si>
  <si>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</si>
  <si>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</si>
  <si>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</si>
  <si>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</si>
  <si>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</si>
  <si>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</si>
  <si>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</si>
  <si>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</si>
  <si>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</si>
  <si>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</si>
  <si>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</si>
  <si>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</si>
  <si>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</si>
  <si>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</si>
  <si>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</si>
  <si>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</si>
  <si>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</si>
  <si>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</si>
  <si>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</si>
  <si>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</si>
  <si>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</si>
  <si>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</si>
  <si>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</si>
  <si>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</si>
  <si>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</si>
  <si>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</si>
  <si>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</si>
  <si>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</si>
  <si>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</si>
  <si>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</si>
  <si>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</si>
  <si>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</si>
  <si>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</si>
  <si>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</si>
  <si>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</si>
  <si>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</si>
  <si>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</si>
  <si>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</si>
  <si>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</si>
  <si>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</si>
  <si>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</si>
  <si>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</si>
  <si>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</si>
  <si>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</si>
  <si>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</si>
  <si>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</si>
  <si>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</si>
  <si>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</si>
  <si>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</si>
  <si>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</si>
  <si>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</si>
  <si>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</si>
  <si>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</si>
  <si>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</si>
  <si>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</si>
  <si>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</si>
  <si>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</si>
  <si>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</si>
  <si>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</si>
  <si>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</si>
  <si>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</si>
  <si>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</si>
  <si>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</si>
  <si>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</si>
  <si>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</si>
  <si>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</si>
  <si>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</si>
  <si>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</si>
  <si>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</si>
  <si>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</si>
  <si>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</si>
  <si>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</si>
  <si>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</si>
  <si>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</si>
  <si>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</si>
  <si>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</si>
  <si>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</si>
  <si>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</si>
  <si>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</si>
  <si>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</si>
  <si>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</si>
  <si>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</si>
  <si>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</si>
  <si>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</si>
  <si>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</si>
  <si>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</si>
  <si>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</si>
  <si>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</si>
  <si>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</si>
  <si>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</si>
  <si>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</si>
  <si>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</si>
  <si>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</si>
  <si>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</si>
  <si>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</si>
  <si>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</si>
  <si>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</si>
  <si>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</si>
  <si>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</si>
  <si>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</si>
  <si>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</si>
  <si>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</si>
  <si>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</si>
  <si>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</si>
  <si>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</si>
  <si>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</si>
  <si>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</si>
  <si>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</si>
  <si>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</si>
  <si>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</si>
  <si>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</si>
  <si>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</si>
  <si>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</si>
  <si>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</si>
  <si>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</si>
  <si>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</si>
  <si>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</si>
  <si>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</si>
  <si>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</si>
  <si>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</si>
  <si>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</si>
  <si>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</si>
  <si>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</si>
  <si>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</si>
  <si>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</si>
  <si>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</si>
  <si>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</si>
  <si>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</si>
  <si>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</si>
  <si>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</si>
  <si>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</si>
  <si>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</si>
  <si>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</si>
  <si>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</si>
  <si>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</si>
  <si>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</si>
  <si>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</si>
  <si>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</si>
  <si>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</si>
  <si>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</si>
  <si>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</si>
  <si>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</si>
  <si>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</si>
  <si>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</si>
  <si>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</si>
  <si>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</si>
  <si>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</si>
  <si>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</si>
  <si>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</si>
  <si>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</si>
  <si>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</si>
  <si>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</si>
  <si>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</si>
  <si>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</si>
  <si>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</si>
  <si>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</si>
  <si>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</si>
  <si>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</si>
  <si>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</si>
  <si>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</si>
  <si>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</si>
  <si>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</si>
  <si>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</si>
  <si>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</si>
  <si>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</si>
  <si>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</si>
  <si>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</si>
  <si>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</si>
  <si>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</si>
  <si>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</si>
  <si>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</si>
  <si>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</si>
  <si>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</si>
  <si>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</si>
  <si>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</si>
  <si>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</si>
  <si>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</si>
  <si>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</si>
  <si>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</si>
  <si>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</si>
  <si>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</si>
  <si>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</si>
  <si>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</si>
  <si>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</si>
  <si>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</si>
  <si>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</si>
  <si>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</si>
  <si>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</si>
  <si>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</si>
  <si>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</si>
  <si>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</si>
  <si>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</si>
  <si>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</si>
  <si>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</si>
  <si>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</si>
  <si>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</si>
  <si>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</si>
  <si>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</si>
  <si>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</si>
  <si>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</si>
  <si>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</si>
  <si>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</si>
  <si>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</si>
  <si>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</si>
  <si>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</si>
  <si>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</si>
  <si>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</si>
  <si>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</si>
  <si>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</si>
  <si>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</si>
  <si>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</si>
  <si>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</si>
  <si>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</si>
  <si>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</si>
  <si>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</si>
  <si>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</si>
  <si>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</si>
  <si>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</si>
  <si>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</si>
  <si>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</si>
  <si>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</si>
  <si>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</si>
  <si>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</si>
  <si>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</si>
  <si>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</si>
  <si>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</si>
  <si>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</si>
  <si>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</si>
  <si>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</si>
  <si>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</si>
  <si>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</si>
  <si>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</si>
  <si>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</si>
  <si>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</si>
  <si>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</si>
  <si>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</si>
  <si>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</si>
  <si>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</si>
  <si>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</si>
  <si>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</si>
  <si>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</si>
  <si>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</si>
  <si>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</si>
  <si>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</si>
  <si>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</si>
  <si>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</si>
  <si>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</si>
  <si>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</si>
  <si>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</si>
  <si>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</si>
  <si>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</si>
  <si>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</si>
  <si>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</si>
  <si>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</si>
  <si>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</si>
  <si>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</si>
  <si>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</si>
  <si>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</si>
  <si>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</si>
  <si>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</si>
  <si>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</si>
  <si>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</si>
  <si>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</si>
  <si>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</si>
  <si>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</si>
  <si>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</si>
  <si>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</si>
  <si>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</si>
  <si>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</si>
  <si>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</si>
  <si>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</si>
  <si>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</si>
  <si>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</si>
  <si>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</si>
  <si>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</si>
  <si>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</si>
  <si>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</si>
  <si>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</si>
  <si>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</si>
  <si>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</si>
  <si>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</si>
  <si>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</si>
  <si>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</si>
  <si>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</si>
  <si>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</si>
  <si>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</si>
  <si>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</si>
  <si>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</si>
  <si>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</si>
  <si>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</si>
  <si>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</si>
  <si>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</si>
  <si>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</si>
  <si>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</si>
  <si>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</si>
  <si>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</si>
  <si>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</si>
  <si>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</si>
  <si>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</si>
  <si>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</si>
  <si>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</si>
  <si>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</si>
  <si>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</si>
  <si>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</si>
  <si>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</si>
  <si>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</si>
  <si>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</si>
  <si>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</si>
  <si>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</si>
  <si>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</si>
  <si>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</si>
  <si>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</si>
  <si>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</si>
  <si>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</si>
  <si>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</si>
  <si>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</si>
  <si>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</si>
  <si>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</si>
  <si>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</si>
  <si>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</si>
  <si>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</si>
  <si>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</si>
  <si>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</si>
  <si>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</si>
  <si>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</si>
  <si>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</si>
  <si>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</si>
  <si>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</si>
  <si>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</si>
  <si>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</si>
  <si>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</si>
  <si>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</si>
  <si>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</si>
  <si>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</si>
  <si>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</si>
  <si>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</si>
  <si>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</si>
  <si>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</si>
  <si>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</si>
  <si>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</si>
  <si>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</si>
  <si>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</si>
  <si>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</si>
  <si>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</si>
  <si>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</si>
  <si>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</si>
  <si>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</si>
  <si>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</si>
  <si>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</si>
  <si>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</si>
  <si>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</si>
  <si>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</si>
  <si>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</si>
  <si>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</si>
  <si>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</si>
  <si>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</si>
  <si>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</si>
  <si>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</si>
  <si>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</si>
  <si>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</si>
  <si>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</si>
  <si>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</si>
  <si>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</si>
  <si>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</si>
  <si>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</si>
  <si>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</si>
  <si>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</si>
  <si>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</si>
  <si>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</si>
  <si>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</si>
  <si>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</si>
  <si>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</si>
  <si>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</si>
  <si>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</si>
  <si>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</si>
  <si>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</si>
  <si>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</si>
  <si>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</si>
  <si>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</si>
  <si>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</si>
  <si>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</si>
  <si>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</si>
  <si>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</si>
  <si>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</si>
  <si>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</si>
  <si>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</si>
  <si>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</si>
  <si>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</si>
  <si>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</si>
  <si>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</si>
  <si>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</si>
  <si>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</si>
  <si>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</si>
  <si>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</si>
  <si>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</si>
  <si>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</si>
  <si>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</si>
  <si>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</si>
  <si>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</si>
  <si>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</si>
  <si>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</si>
  <si>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</si>
  <si>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</si>
  <si>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</si>
  <si>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</si>
  <si>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</si>
  <si>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</si>
  <si>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</si>
  <si>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</si>
  <si>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</si>
  <si>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</si>
  <si>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</si>
  <si>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</si>
  <si>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</si>
  <si>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</si>
  <si>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</si>
  <si>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</si>
  <si>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</si>
  <si>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</si>
  <si>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</si>
  <si>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</si>
  <si>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</si>
  <si>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</si>
  <si>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</si>
  <si>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</si>
  <si>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</si>
  <si>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</si>
  <si>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</si>
  <si>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</si>
  <si>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</si>
  <si>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</si>
  <si>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</si>
  <si>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</si>
  <si>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</si>
  <si>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</si>
  <si>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</si>
  <si>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</si>
  <si>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</si>
  <si>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</si>
  <si>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</si>
  <si>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</si>
  <si>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</si>
  <si>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</si>
  <si>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</si>
  <si>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</si>
  <si>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</si>
  <si>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</si>
  <si>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</si>
  <si>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</si>
  <si>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</si>
  <si>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</si>
  <si>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</si>
  <si>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</si>
  <si>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</si>
  <si>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</si>
  <si>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</si>
  <si>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</si>
  <si>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</si>
  <si>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</si>
  <si>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</si>
  <si>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</si>
  <si>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</si>
  <si>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</si>
  <si>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</si>
  <si>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</si>
  <si>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</si>
  <si>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</si>
  <si>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</si>
  <si>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</si>
  <si>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</si>
  <si>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</si>
  <si>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</si>
  <si>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</si>
  <si>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</si>
  <si>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</si>
  <si>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</si>
  <si>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</si>
  <si>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</si>
  <si>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</si>
  <si>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</si>
  <si>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</si>
  <si>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</si>
  <si>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</si>
  <si>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</si>
  <si>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</si>
  <si>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</si>
  <si>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</si>
  <si>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</si>
  <si>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</si>
  <si>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</si>
  <si>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</si>
  <si>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</si>
  <si>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</si>
  <si>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</si>
  <si>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</si>
  <si>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</si>
  <si>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</si>
  <si>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</si>
  <si>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</si>
  <si>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</si>
  <si>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</si>
  <si>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</si>
  <si>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</si>
  <si>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</si>
  <si>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</si>
  <si>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</si>
  <si>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</si>
  <si>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</si>
  <si>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</si>
  <si>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</si>
  <si>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</si>
  <si>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</si>
  <si>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</si>
  <si>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</si>
  <si>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</si>
  <si>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</si>
  <si>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</si>
  <si>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</si>
  <si>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</si>
  <si>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</si>
  <si>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</si>
  <si>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</si>
  <si>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</si>
  <si>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</si>
  <si>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</si>
  <si>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</si>
  <si>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</si>
  <si>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</si>
  <si>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</si>
  <si>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</si>
  <si>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</si>
  <si>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</si>
  <si>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</si>
  <si>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</si>
  <si>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</si>
  <si>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</si>
  <si>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</si>
  <si>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</si>
  <si>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</si>
  <si>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</si>
  <si>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</si>
  <si>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</si>
  <si>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</si>
  <si>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</si>
  <si>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</si>
  <si>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</si>
  <si>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</si>
  <si>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</si>
  <si>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</si>
  <si>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</si>
  <si>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</si>
  <si>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</si>
  <si>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</si>
  <si>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</si>
  <si>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</si>
  <si>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</si>
  <si>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</si>
  <si>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</si>
  <si>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</si>
  <si>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</si>
  <si>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</si>
  <si>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</si>
  <si>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</si>
  <si>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</si>
  <si>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</si>
  <si>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</si>
  <si>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</si>
  <si>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</si>
  <si>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</si>
  <si>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</si>
  <si>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</si>
  <si>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</si>
  <si>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</si>
  <si>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</si>
  <si>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</si>
  <si>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</si>
  <si>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</si>
  <si>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</si>
  <si>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</si>
  <si>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</si>
  <si>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</si>
  <si>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</si>
  <si>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</si>
  <si>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</si>
  <si>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</si>
  <si>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</si>
  <si>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</si>
  <si>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</si>
  <si>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</si>
  <si>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</si>
  <si>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</si>
  <si>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</si>
  <si>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</si>
  <si>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</si>
  <si>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</si>
  <si>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</si>
  <si>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</si>
  <si>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</si>
  <si>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</si>
  <si>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</si>
  <si>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</si>
  <si>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</si>
  <si>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</si>
  <si>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</si>
  <si>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</si>
  <si>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</si>
  <si>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</si>
  <si>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</si>
  <si>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</si>
  <si>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</si>
  <si>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</si>
  <si>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</si>
  <si>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</si>
  <si>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</si>
  <si>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</si>
  <si>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</si>
  <si>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</si>
  <si>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</si>
  <si>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</si>
  <si>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</si>
  <si>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</si>
  <si>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</si>
  <si>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</si>
  <si>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</si>
  <si>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</si>
  <si>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</si>
  <si>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</si>
  <si>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</si>
  <si>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</si>
  <si>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</si>
  <si>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</si>
  <si>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</si>
  <si>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</si>
  <si>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</si>
  <si>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</si>
  <si>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</si>
  <si>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</si>
  <si>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</si>
  <si>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</si>
  <si>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</si>
  <si>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</si>
  <si>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</si>
  <si>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</si>
  <si>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</si>
  <si>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</si>
  <si>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</si>
  <si>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</si>
  <si>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</si>
  <si>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</si>
  <si>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</si>
  <si>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</si>
  <si>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</si>
  <si>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</si>
  <si>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</si>
  <si>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</si>
  <si>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</si>
  <si>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</si>
  <si>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</si>
  <si>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</si>
  <si>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</si>
  <si>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</si>
  <si>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</si>
  <si>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</si>
  <si>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</si>
  <si>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</si>
  <si>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</si>
  <si>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</si>
  <si>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</si>
  <si>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</si>
  <si>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</si>
  <si>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</si>
  <si>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</si>
  <si>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</si>
  <si>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</si>
  <si>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</si>
  <si>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</si>
  <si>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</si>
  <si>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</si>
  <si>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</si>
  <si>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</si>
  <si>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</si>
  <si>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</si>
  <si>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</si>
  <si>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</si>
  <si>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</si>
  <si>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</si>
  <si>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</si>
  <si>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</si>
  <si>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</si>
  <si>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</si>
  <si>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</si>
  <si>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</si>
  <si>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</si>
  <si>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</si>
  <si>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</si>
  <si>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</si>
  <si>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</si>
  <si>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</si>
  <si>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</si>
  <si>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</si>
  <si>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</si>
  <si>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</si>
  <si>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</si>
  <si>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</si>
  <si>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</si>
  <si>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</si>
  <si>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</si>
  <si>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</si>
  <si>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</si>
  <si>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</si>
  <si>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</si>
  <si>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</si>
  <si>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</si>
  <si>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</si>
  <si>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</si>
  <si>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</si>
  <si>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</si>
  <si>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</si>
  <si>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</si>
  <si>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</si>
  <si>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</si>
  <si>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</si>
  <si>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</si>
  <si>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</si>
  <si>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</si>
  <si>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</si>
  <si>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</si>
  <si>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</si>
  <si>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</si>
  <si>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</si>
  <si>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</si>
  <si>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</si>
  <si>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</si>
  <si>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</si>
  <si>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</si>
  <si>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</si>
  <si>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</si>
  <si>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</si>
  <si>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</si>
  <si>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</si>
  <si>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</si>
  <si>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</si>
  <si>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</si>
  <si>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</si>
  <si>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</si>
  <si>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</si>
  <si>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</si>
  <si>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</si>
  <si>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</si>
  <si>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</si>
  <si>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</si>
  <si>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</si>
  <si>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</si>
  <si>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</si>
  <si>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</si>
  <si>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</si>
  <si>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</si>
  <si>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</si>
  <si>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</si>
  <si>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</si>
  <si>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</si>
  <si>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</si>
  <si>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</si>
  <si>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</si>
  <si>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</si>
  <si>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</si>
  <si>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</si>
  <si>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</si>
  <si>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</si>
  <si>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</si>
  <si>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</si>
  <si>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</si>
  <si>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</si>
  <si>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</si>
  <si>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</si>
  <si>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</si>
  <si>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</si>
  <si>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</si>
  <si>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</si>
  <si>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</si>
  <si>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</si>
  <si>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</si>
  <si>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</si>
  <si>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</si>
  <si>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</si>
  <si>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</si>
  <si>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</si>
  <si>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</si>
  <si>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</si>
  <si>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</si>
  <si>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</si>
  <si>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</si>
  <si>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</si>
  <si>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</si>
  <si>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</si>
  <si>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</si>
  <si>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</si>
  <si>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</si>
  <si>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</si>
  <si>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</si>
  <si>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</si>
  <si>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</si>
  <si>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</si>
  <si>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</si>
  <si>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</si>
  <si>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</si>
  <si>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</si>
  <si>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</si>
  <si>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</si>
  <si>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</si>
  <si>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</si>
  <si>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</si>
  <si>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</si>
  <si>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</si>
  <si>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</si>
  <si>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</si>
  <si>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</si>
  <si>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</si>
  <si>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</si>
  <si>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</si>
  <si>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</si>
  <si>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</si>
  <si>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</si>
  <si>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</si>
  <si>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</si>
  <si>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</si>
  <si>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</si>
  <si>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</si>
  <si>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</si>
  <si>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</si>
  <si>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</si>
  <si>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</si>
  <si>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</si>
  <si>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</si>
  <si>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</si>
  <si>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</si>
  <si>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</si>
  <si>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</si>
  <si>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</si>
  <si>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</si>
  <si>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</si>
  <si>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</si>
  <si>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</si>
  <si>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</si>
  <si>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</si>
  <si>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</si>
  <si>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</si>
  <si>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</si>
  <si>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</si>
  <si>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</si>
  <si>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</si>
  <si>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</si>
  <si>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</si>
  <si>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</si>
  <si>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</si>
  <si>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</si>
  <si>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</si>
  <si>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</si>
  <si>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</si>
  <si>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</si>
  <si>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</si>
  <si>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</si>
  <si>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</si>
  <si>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</si>
  <si>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</si>
  <si>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</si>
  <si>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</si>
  <si>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</si>
  <si>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</si>
  <si>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</si>
  <si>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</si>
  <si>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</si>
  <si>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</si>
  <si>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</si>
  <si>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</si>
  <si>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</si>
  <si>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</si>
  <si>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</si>
  <si>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</si>
  <si>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</si>
  <si>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</si>
  <si>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</si>
  <si>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</si>
  <si>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</si>
  <si>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</si>
  <si>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</si>
  <si>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</si>
  <si>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</si>
  <si>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</si>
  <si>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</si>
  <si>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</si>
  <si>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</si>
  <si>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</si>
  <si>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</si>
  <si>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</si>
  <si>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</si>
  <si>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</si>
  <si>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</si>
  <si>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</si>
  <si>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</si>
  <si>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</si>
  <si>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</si>
  <si>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</si>
  <si>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</si>
  <si>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</si>
  <si>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</si>
  <si>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</si>
  <si>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</si>
  <si>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</si>
  <si>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</si>
  <si>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</si>
  <si>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</si>
  <si>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</si>
  <si>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</si>
  <si>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</si>
  <si>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</si>
  <si>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</si>
  <si>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</si>
  <si>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</si>
  <si>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</si>
  <si>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</si>
  <si>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</si>
  <si>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</si>
  <si>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</si>
  <si>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</si>
  <si>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</si>
  <si>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</si>
  <si>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</si>
  <si>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</si>
  <si>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</si>
  <si>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</si>
  <si>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</si>
  <si>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</si>
  <si>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</si>
  <si>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</si>
  <si>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</si>
  <si>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</si>
  <si>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</si>
  <si>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</si>
  <si>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</si>
  <si>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</si>
  <si>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</si>
  <si>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</si>
  <si>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</si>
  <si>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</si>
  <si>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</si>
  <si>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</si>
  <si>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</si>
  <si>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</si>
  <si>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</si>
  <si>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</si>
  <si>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</si>
  <si>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</si>
  <si>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</si>
  <si>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</si>
  <si>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</si>
  <si>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</si>
  <si>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</si>
  <si>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</si>
  <si>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</si>
  <si>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</si>
  <si>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</si>
  <si>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</si>
  <si>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</si>
  <si>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</si>
  <si>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</si>
  <si>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</si>
  <si>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</si>
  <si>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</si>
  <si>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</si>
  <si>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</si>
  <si>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</si>
  <si>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</si>
  <si>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</si>
  <si>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</si>
  <si>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</si>
  <si>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</si>
  <si>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</si>
  <si>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</si>
  <si>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</si>
  <si>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</si>
  <si>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</si>
  <si>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</si>
  <si>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</si>
  <si>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</si>
  <si>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</si>
  <si>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</si>
  <si>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</si>
  <si>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</si>
  <si>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</si>
  <si>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</si>
  <si>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</si>
  <si>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</si>
  <si>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</si>
  <si>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</si>
  <si>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</si>
  <si>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</si>
  <si>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</si>
  <si>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</si>
  <si>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</si>
  <si>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</si>
  <si>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</si>
  <si>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</si>
  <si>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</si>
  <si>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</si>
  <si>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</si>
  <si>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</si>
  <si>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</si>
  <si>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</si>
  <si>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</si>
  <si>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</si>
  <si>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</si>
  <si>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</si>
  <si>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</si>
  <si>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</si>
  <si>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</si>
  <si>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</si>
  <si>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</si>
  <si>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</si>
  <si>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</si>
  <si>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</si>
  <si>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</si>
  <si>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</si>
  <si>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</si>
  <si>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</si>
  <si>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</si>
  <si>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</si>
  <si>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</si>
  <si>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</si>
  <si>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</si>
  <si>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</si>
  <si>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</si>
  <si>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</si>
  <si>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</si>
  <si>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</si>
  <si>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</si>
  <si>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</si>
  <si>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</si>
  <si>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</si>
  <si>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</si>
  <si>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</si>
  <si>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</si>
  <si>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</si>
  <si>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</si>
  <si>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</si>
  <si>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</si>
  <si>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</si>
  <si>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</si>
  <si>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</si>
  <si>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</si>
  <si>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</si>
  <si>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</si>
  <si>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</si>
  <si>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</si>
  <si>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</si>
  <si>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</si>
  <si>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</si>
  <si>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</si>
  <si>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</si>
  <si>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</si>
  <si>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</si>
  <si>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</si>
  <si>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</si>
  <si>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</si>
  <si>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</si>
  <si>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</si>
  <si>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</si>
  <si>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</si>
  <si>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</si>
  <si>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</si>
  <si>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</si>
  <si>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</si>
  <si>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</si>
  <si>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</si>
  <si>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</si>
  <si>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</si>
  <si>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</si>
  <si>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</si>
  <si>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</si>
  <si>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</si>
  <si>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</si>
  <si>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</si>
  <si>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</si>
  <si>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</si>
  <si>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</si>
  <si>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</si>
  <si>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</si>
  <si>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</si>
  <si>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</si>
  <si>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</si>
  <si>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</si>
  <si>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</si>
  <si>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</si>
  <si>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</si>
  <si>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</si>
  <si>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</si>
  <si>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</si>
  <si>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</si>
  <si>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</si>
  <si>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</si>
  <si>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</si>
  <si>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</si>
  <si>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</si>
  <si>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</si>
  <si>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</si>
  <si>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</si>
  <si>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</si>
  <si>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</si>
  <si>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</si>
  <si>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</si>
  <si>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</si>
  <si>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</si>
  <si>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</si>
  <si>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</si>
  <si>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</si>
  <si>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</si>
  <si>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</si>
  <si>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</si>
  <si>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</si>
  <si>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</si>
  <si>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</si>
  <si>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</si>
  <si>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</si>
  <si>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</si>
  <si>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</si>
  <si>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</si>
  <si>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</si>
  <si>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</si>
  <si>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</si>
  <si>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</si>
  <si>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</si>
  <si>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</si>
  <si>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</si>
  <si>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</si>
  <si>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</si>
  <si>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</si>
  <si>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</si>
  <si>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</si>
  <si>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</si>
  <si>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</si>
  <si>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</si>
  <si>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</si>
  <si>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</si>
  <si>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</si>
  <si>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</si>
  <si>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</si>
  <si>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</si>
  <si>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</si>
  <si>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</si>
  <si>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</si>
  <si>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</si>
  <si>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</si>
  <si>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</si>
  <si>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</si>
  <si>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</si>
  <si>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</si>
  <si>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</si>
  <si>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</si>
  <si>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</si>
  <si>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</si>
  <si>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</si>
  <si>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</si>
  <si>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</si>
  <si>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</si>
  <si>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</si>
  <si>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</si>
  <si>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</si>
  <si>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</si>
  <si>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</si>
  <si>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</si>
  <si>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</si>
  <si>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</si>
  <si>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</si>
  <si>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</si>
  <si>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</si>
  <si>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</si>
  <si>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</si>
  <si>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</si>
  <si>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</si>
  <si>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</si>
  <si>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</si>
  <si>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</si>
  <si>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</si>
  <si>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</si>
  <si>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</si>
  <si>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</si>
  <si>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</si>
  <si>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</si>
  <si>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</si>
  <si>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</si>
  <si>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</si>
  <si>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</si>
  <si>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</si>
  <si>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</si>
  <si>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</si>
  <si>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</si>
  <si>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</si>
  <si>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</si>
  <si>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</si>
  <si>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</si>
  <si>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</si>
  <si>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</si>
  <si>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</si>
  <si>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</si>
  <si>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</si>
  <si>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</si>
  <si>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</si>
  <si>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</si>
  <si>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</si>
  <si>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</si>
  <si>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</si>
  <si>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</si>
  <si>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</si>
  <si>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</si>
  <si>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</si>
  <si>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</si>
  <si>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</si>
  <si>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</si>
  <si>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</si>
  <si>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</si>
  <si>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</si>
  <si>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</si>
  <si>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</si>
  <si>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</si>
  <si>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</si>
  <si>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</si>
  <si>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</si>
  <si>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</si>
  <si>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</si>
  <si>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</si>
  <si>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</si>
  <si>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</si>
  <si>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</si>
  <si>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</si>
  <si>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</si>
  <si>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</si>
  <si>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</si>
  <si>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</si>
  <si>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</si>
  <si>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</si>
  <si>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</si>
  <si>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</si>
  <si>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</si>
  <si>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</si>
  <si>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</si>
  <si>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</si>
  <si>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</si>
  <si>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</si>
  <si>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</si>
  <si>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</si>
  <si>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</si>
  <si>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</si>
  <si>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</si>
  <si>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</si>
  <si>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</si>
  <si>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</si>
  <si>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</si>
  <si>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</si>
  <si>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</si>
  <si>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</si>
  <si>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</si>
  <si>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</si>
  <si>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</si>
  <si>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</si>
  <si>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</si>
  <si>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</si>
  <si>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</si>
  <si>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</si>
  <si>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</si>
  <si>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</si>
  <si>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</si>
  <si>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</si>
  <si>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</si>
  <si>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</si>
  <si>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</si>
  <si>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</si>
  <si>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</si>
  <si>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</si>
  <si>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</si>
  <si>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</si>
  <si>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</si>
  <si>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</si>
  <si>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</si>
  <si>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</si>
  <si>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</si>
  <si>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</si>
  <si>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</si>
  <si>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</si>
  <si>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</si>
  <si>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</si>
  <si>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</si>
  <si>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</si>
  <si>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</si>
  <si>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</si>
  <si>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</si>
  <si>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</si>
  <si>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</si>
  <si>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</si>
  <si>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</si>
  <si>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</si>
  <si>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</si>
  <si>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</si>
  <si>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</si>
  <si>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</si>
  <si>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</si>
  <si>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</si>
  <si>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</si>
  <si>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</si>
  <si>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</si>
  <si>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</si>
  <si>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</si>
  <si>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</si>
  <si>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</si>
  <si>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</si>
  <si>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</si>
  <si>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</si>
  <si>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</si>
  <si>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</si>
  <si>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</si>
  <si>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</si>
  <si>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</si>
  <si>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</si>
  <si>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</si>
  <si>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</si>
  <si>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</si>
  <si>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</si>
  <si>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</si>
  <si>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</si>
  <si>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</si>
  <si>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</si>
  <si>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</si>
  <si>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</si>
  <si>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</si>
  <si>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</si>
  <si>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</si>
  <si>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</si>
  <si>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</si>
  <si>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</si>
  <si>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</si>
  <si>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</si>
  <si>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</si>
  <si>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</si>
  <si>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</si>
  <si>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</si>
  <si>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</si>
  <si>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</si>
  <si>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</si>
  <si>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</si>
  <si>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</si>
  <si>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</si>
  <si>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</si>
  <si>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</si>
  <si>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</si>
  <si>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</si>
  <si>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</si>
  <si>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</si>
  <si>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</si>
  <si>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</si>
  <si>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</si>
  <si>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</si>
  <si>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</si>
  <si>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</si>
  <si>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</si>
  <si>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</si>
  <si>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</si>
  <si>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</si>
  <si>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</si>
  <si>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</si>
  <si>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</si>
  <si>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</si>
  <si>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</si>
  <si>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</si>
  <si>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</si>
  <si>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</si>
  <si>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</si>
  <si>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</si>
  <si>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</si>
  <si>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</si>
  <si>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</si>
  <si>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</si>
  <si>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</si>
  <si>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</si>
  <si>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</si>
  <si>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</si>
  <si>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</si>
  <si>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</si>
  <si>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</si>
  <si>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</si>
  <si>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</si>
  <si>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</si>
  <si>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</si>
  <si>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</si>
  <si>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</si>
  <si>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</si>
  <si>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</si>
  <si>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</si>
  <si>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</si>
  <si>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</si>
  <si>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</si>
  <si>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</si>
  <si>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</si>
  <si>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</si>
  <si>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</si>
  <si>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</si>
  <si>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</si>
  <si>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</si>
  <si>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</si>
  <si>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</si>
  <si>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</si>
  <si>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</si>
  <si>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</si>
  <si>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</si>
  <si>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</si>
  <si>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</si>
  <si>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</si>
  <si>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</si>
  <si>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</si>
  <si>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</si>
  <si>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</si>
  <si>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</si>
  <si>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</si>
  <si>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</si>
  <si>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</si>
  <si>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</si>
  <si>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</si>
  <si>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</si>
  <si>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</si>
  <si>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</si>
  <si>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</si>
  <si>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</si>
  <si>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</si>
  <si>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</si>
  <si>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</si>
  <si>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</si>
  <si>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</si>
  <si>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</si>
  <si>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</si>
  <si>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</si>
  <si>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</si>
  <si>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</si>
  <si>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</si>
  <si>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</si>
  <si>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</si>
  <si>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</si>
  <si>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</si>
  <si>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</si>
  <si>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</si>
  <si>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</si>
  <si>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</si>
  <si>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</si>
  <si>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</si>
  <si>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</si>
  <si>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</si>
  <si>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</si>
  <si>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</si>
  <si>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</si>
  <si>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</si>
  <si>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</si>
  <si>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</si>
  <si>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</si>
  <si>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</si>
  <si>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</si>
  <si>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</si>
  <si>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</si>
  <si>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</si>
  <si>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</si>
  <si>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</si>
  <si>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</si>
  <si>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</si>
  <si>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</si>
  <si>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</si>
  <si>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</si>
  <si>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</si>
  <si>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</si>
  <si>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</si>
  <si>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</si>
  <si>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</si>
  <si>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</si>
  <si>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</si>
  <si>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</si>
  <si>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</si>
  <si>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</si>
  <si>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</si>
  <si>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</si>
  <si>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</si>
  <si>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</si>
  <si>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</si>
  <si>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</si>
  <si>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</si>
  <si>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</si>
  <si>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</si>
  <si>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</si>
  <si>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</si>
  <si>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</si>
  <si>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</si>
  <si>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</si>
  <si>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</si>
  <si>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</si>
  <si>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</si>
  <si>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</si>
  <si>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</si>
  <si>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</si>
  <si>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</si>
  <si>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</si>
  <si>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</si>
  <si>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</si>
  <si>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</si>
  <si>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</si>
  <si>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</si>
  <si>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</si>
  <si>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</si>
  <si>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</si>
  <si>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</si>
  <si>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</si>
  <si>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</si>
  <si>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</si>
  <si>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</si>
  <si>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</si>
  <si>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</si>
  <si>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</si>
  <si>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</si>
  <si>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</si>
  <si>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</si>
  <si>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</si>
  <si>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</si>
  <si>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</si>
  <si>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</si>
  <si>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</si>
  <si>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</si>
  <si>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</si>
  <si>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</si>
  <si>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</si>
  <si>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</si>
  <si>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</si>
  <si>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</si>
  <si>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</si>
  <si>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</si>
  <si>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</si>
  <si>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</si>
  <si>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</si>
  <si>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</si>
  <si>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</si>
  <si>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</si>
  <si>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</si>
  <si>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</si>
  <si>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</si>
  <si>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</si>
  <si>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</si>
  <si>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</si>
  <si>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</si>
  <si>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</si>
  <si>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</si>
  <si>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</si>
  <si>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</si>
  <si>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</si>
  <si>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</si>
  <si>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</si>
  <si>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</si>
  <si>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</si>
  <si>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</si>
  <si>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</si>
  <si>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</si>
  <si>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</si>
  <si>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</si>
  <si>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</si>
  <si>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</si>
  <si>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</si>
  <si>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</si>
  <si>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</si>
  <si>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</si>
  <si>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</si>
  <si>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</si>
  <si>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</si>
  <si>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</si>
  <si>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</si>
  <si>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</si>
  <si>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</si>
  <si>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</si>
  <si>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</si>
  <si>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</si>
  <si>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</si>
  <si>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</si>
  <si>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</si>
  <si>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</si>
  <si>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</si>
  <si>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</si>
  <si>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</si>
  <si>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</si>
  <si>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</si>
  <si>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</si>
  <si>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</si>
  <si>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</si>
  <si>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</si>
  <si>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</si>
  <si>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</si>
  <si>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</si>
  <si>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</si>
  <si>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</si>
  <si>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</si>
  <si>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</si>
  <si>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</si>
  <si>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</si>
  <si>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</si>
  <si>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</si>
  <si>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</si>
  <si>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</si>
  <si>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</si>
  <si>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</si>
  <si>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</si>
  <si>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</si>
  <si>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</si>
  <si>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</si>
  <si>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</si>
  <si>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</si>
  <si>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</si>
  <si>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</si>
  <si>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</si>
  <si>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</si>
  <si>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</si>
  <si>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</si>
  <si>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</si>
  <si>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</si>
  <si>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</si>
  <si>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</si>
  <si>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</si>
  <si>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</si>
  <si>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</si>
  <si>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</si>
  <si>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</si>
  <si>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</si>
  <si>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</si>
  <si>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</si>
  <si>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</si>
  <si>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</si>
  <si>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</si>
  <si>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</si>
  <si>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</si>
  <si>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</si>
  <si>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</si>
  <si>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</si>
  <si>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</si>
  <si>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</si>
  <si>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</si>
  <si>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</si>
  <si>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</si>
  <si>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</si>
  <si>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</si>
  <si>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</si>
  <si>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</si>
  <si>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</si>
  <si>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</si>
  <si>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</si>
  <si>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</si>
  <si>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</si>
  <si>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</si>
  <si>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</si>
  <si>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</si>
  <si>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</si>
  <si>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</si>
  <si>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</si>
  <si>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</si>
  <si>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</si>
  <si>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</si>
  <si>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</si>
  <si>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</si>
  <si>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</si>
  <si>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</si>
  <si>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</si>
  <si>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</si>
  <si>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</si>
  <si>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</si>
  <si>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</si>
  <si>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</si>
  <si>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</si>
  <si>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</si>
  <si>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</si>
  <si>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</si>
  <si>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</si>
  <si>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</si>
  <si>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</si>
  <si>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</si>
  <si>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</si>
  <si>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</si>
  <si>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</si>
  <si>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</si>
  <si>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</si>
  <si>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</si>
  <si>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</si>
  <si>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</si>
  <si>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</si>
  <si>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</si>
  <si>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</si>
  <si>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</si>
  <si>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</si>
  <si>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</si>
  <si>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</si>
  <si>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</si>
  <si>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</si>
  <si>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</si>
  <si>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</si>
  <si>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</si>
  <si>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</si>
  <si>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</si>
  <si>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</si>
  <si>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</si>
  <si>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</si>
  <si>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</si>
  <si>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</si>
  <si>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</si>
  <si>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</si>
  <si>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</si>
  <si>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</si>
  <si>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</si>
  <si>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</si>
  <si>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</si>
  <si>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</si>
  <si>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</si>
  <si>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</si>
  <si>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</si>
  <si>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</si>
  <si>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</si>
  <si>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</si>
  <si>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</si>
  <si>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</si>
  <si>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</si>
  <si>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</si>
  <si>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</si>
  <si>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</si>
  <si>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</si>
  <si>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</si>
  <si>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</si>
  <si>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</si>
  <si>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</si>
  <si>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</si>
  <si>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</si>
  <si>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</si>
  <si>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</si>
  <si>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</si>
  <si>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</si>
  <si>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</si>
  <si>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</si>
  <si>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</si>
  <si>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</si>
  <si>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</si>
  <si>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</si>
  <si>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</si>
  <si>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</si>
  <si>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</si>
  <si>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</si>
  <si>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</si>
  <si>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</si>
  <si>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</si>
  <si>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</si>
  <si>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</si>
  <si>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</si>
  <si>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</si>
  <si>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</si>
  <si>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</si>
  <si>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</si>
  <si>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</si>
  <si>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</si>
  <si>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</si>
  <si>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</si>
  <si>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</si>
  <si>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</si>
  <si>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</si>
  <si>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</si>
  <si>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</si>
  <si>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</si>
  <si>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</si>
  <si>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</si>
  <si>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</si>
  <si>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</si>
  <si>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</si>
  <si>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</si>
  <si>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</si>
  <si>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</si>
  <si>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</si>
  <si>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</si>
  <si>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</si>
  <si>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</si>
  <si>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</si>
  <si>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</si>
  <si>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</si>
  <si>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</si>
  <si>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</si>
  <si>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</si>
  <si>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</si>
  <si>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</si>
  <si>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</si>
  <si>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</si>
  <si>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</si>
  <si>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</si>
  <si>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</si>
  <si>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</si>
  <si>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</si>
  <si>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</si>
  <si>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</si>
  <si>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</si>
  <si>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</si>
  <si>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</si>
  <si>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</si>
  <si>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</si>
  <si>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</si>
  <si>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</si>
  <si>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</si>
  <si>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</si>
  <si>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</si>
  <si>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</si>
  <si>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</si>
  <si>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</si>
  <si>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</si>
  <si>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</si>
  <si>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</si>
  <si>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</si>
  <si>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</si>
  <si>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</si>
  <si>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</si>
  <si>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</si>
  <si>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</si>
  <si>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</si>
  <si>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</si>
  <si>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</si>
  <si>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</si>
  <si>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</si>
  <si>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</si>
  <si>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</si>
  <si>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</si>
  <si>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</si>
  <si>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</si>
  <si>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</si>
  <si>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</si>
  <si>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</si>
  <si>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</si>
  <si>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</si>
  <si>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</si>
  <si>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</si>
  <si>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</si>
  <si>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</si>
  <si>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</si>
  <si>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</si>
  <si>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</si>
  <si>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</si>
  <si>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</si>
  <si>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</si>
  <si>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</si>
  <si>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</si>
  <si>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</si>
  <si>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</si>
  <si>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</si>
  <si>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</si>
  <si>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</si>
  <si>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</si>
  <si>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</si>
  <si>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</si>
  <si>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</si>
  <si>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</si>
  <si>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</si>
  <si>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</si>
  <si>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</si>
  <si>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</si>
  <si>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</si>
  <si>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</si>
  <si>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</si>
  <si>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</si>
  <si>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</si>
  <si>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</si>
  <si>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</si>
  <si>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</si>
  <si>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</si>
  <si>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</si>
  <si>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</si>
  <si>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</si>
  <si>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</si>
  <si>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</si>
  <si>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</si>
  <si>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</si>
  <si>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</si>
  <si>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</si>
  <si>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</si>
  <si>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</si>
  <si>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</si>
  <si>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</si>
  <si>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</si>
  <si>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</si>
  <si>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</si>
  <si>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</si>
  <si>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</si>
  <si>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</si>
  <si>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</si>
  <si>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</si>
  <si>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</si>
  <si>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</si>
  <si>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</si>
  <si>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</si>
  <si>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</si>
  <si>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</si>
  <si>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</si>
  <si>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</si>
  <si>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</si>
  <si>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</si>
  <si>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</si>
  <si>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</si>
  <si>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</si>
  <si>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</si>
  <si>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</si>
  <si>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</si>
  <si>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</si>
  <si>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</si>
  <si>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</si>
  <si>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</si>
  <si>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</si>
  <si>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</si>
  <si>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</si>
  <si>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</si>
  <si>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</si>
  <si>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</si>
  <si>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</si>
  <si>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</si>
  <si>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</si>
  <si>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</si>
  <si>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</si>
  <si>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</si>
  <si>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</si>
  <si>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</si>
  <si>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</si>
  <si>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</si>
  <si>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</si>
  <si>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</si>
  <si>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</si>
  <si>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</si>
  <si>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</si>
  <si>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</si>
  <si>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</si>
  <si>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</si>
  <si>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</si>
  <si>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</si>
  <si>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</si>
  <si>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</si>
  <si>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</si>
  <si>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</si>
  <si>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</si>
  <si>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</si>
  <si>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</si>
  <si>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</si>
  <si>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</si>
  <si>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</si>
  <si>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</si>
  <si>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</si>
  <si>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</si>
  <si>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</si>
  <si>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</si>
  <si>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</si>
  <si>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</si>
  <si>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</si>
  <si>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</si>
  <si>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</si>
  <si>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</si>
  <si>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</si>
  <si>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</si>
  <si>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</si>
  <si>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</si>
  <si>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</si>
  <si>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</si>
  <si>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</si>
  <si>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</si>
  <si>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</si>
  <si>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</si>
  <si>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</si>
  <si>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</si>
  <si>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</si>
  <si>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</si>
  <si>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</si>
  <si>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</si>
  <si>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</si>
  <si>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</si>
  <si>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</si>
  <si>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</si>
  <si>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</si>
  <si>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</si>
  <si>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</si>
  <si>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</si>
  <si>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</si>
  <si>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</si>
  <si>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</si>
  <si>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</si>
  <si>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</si>
  <si>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</si>
  <si>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</si>
  <si>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</si>
  <si>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</si>
  <si>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</si>
  <si>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</si>
  <si>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</si>
  <si>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</si>
  <si>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</si>
  <si>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</si>
  <si>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</si>
  <si>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</si>
  <si>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</si>
  <si>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</si>
  <si>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</si>
  <si>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</si>
  <si>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</si>
  <si>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</si>
  <si>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</si>
  <si>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</si>
  <si>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</si>
  <si>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</si>
  <si>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</si>
  <si>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</si>
  <si>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</si>
  <si>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</si>
  <si>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</si>
  <si>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</si>
  <si>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</si>
  <si>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</si>
  <si>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</si>
  <si>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</si>
  <si>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</si>
  <si>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</si>
  <si>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</si>
  <si>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</si>
  <si>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</si>
  <si>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</si>
  <si>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</si>
  <si>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</si>
  <si>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</si>
  <si>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</si>
  <si>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</si>
  <si>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</si>
  <si>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</si>
  <si>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</si>
  <si>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</si>
  <si>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</si>
  <si>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</si>
  <si>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</si>
  <si>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</si>
  <si>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</si>
  <si>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</si>
  <si>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</si>
  <si>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</si>
  <si>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</si>
  <si>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</si>
  <si>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</si>
  <si>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</si>
  <si>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</si>
  <si>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</si>
  <si>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</si>
  <si>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</si>
  <si>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</si>
  <si>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</si>
  <si>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</si>
  <si>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</si>
  <si>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</si>
  <si>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</si>
  <si>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</si>
  <si>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</si>
  <si>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</si>
  <si>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</si>
  <si>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</si>
  <si>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</si>
  <si>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</si>
  <si>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</si>
  <si>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</si>
  <si>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</si>
  <si>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</si>
  <si>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</si>
  <si>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</si>
  <si>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</si>
  <si>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</si>
  <si>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</si>
  <si>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</si>
  <si>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</si>
  <si>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</si>
  <si>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</si>
  <si>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</si>
  <si>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</si>
  <si>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</si>
  <si>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</si>
  <si>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</si>
  <si>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</si>
  <si>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</si>
  <si>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</si>
  <si>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</si>
  <si>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</si>
  <si>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</si>
  <si>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</si>
  <si>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</si>
  <si>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</si>
  <si>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</si>
  <si>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</si>
  <si>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</si>
  <si>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</si>
  <si>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</si>
  <si>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</si>
  <si>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</si>
  <si>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</si>
  <si>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</si>
  <si>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</si>
  <si>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</si>
  <si>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</si>
  <si>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</si>
  <si>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</si>
  <si>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</si>
  <si>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</si>
  <si>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</si>
  <si>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</si>
  <si>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</si>
  <si>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</si>
  <si>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</si>
  <si>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</si>
  <si>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</si>
  <si>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</si>
  <si>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</si>
  <si>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</si>
  <si>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</si>
  <si>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</si>
  <si>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</si>
  <si>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</si>
  <si>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</si>
  <si>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</si>
  <si>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</si>
  <si>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</si>
  <si>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</si>
  <si>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</si>
  <si>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</si>
  <si>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</si>
  <si>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</si>
  <si>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</si>
  <si>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</si>
  <si>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</si>
  <si>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</si>
  <si>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</si>
  <si>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</si>
  <si>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</si>
  <si>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</si>
  <si>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</si>
  <si>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</si>
  <si>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</si>
  <si>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</si>
  <si>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</si>
  <si>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</si>
  <si>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</si>
  <si>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</si>
  <si>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</si>
  <si>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</si>
  <si>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</si>
  <si>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</si>
  <si>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</si>
  <si>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</si>
  <si>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</si>
  <si>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</si>
  <si>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</si>
  <si>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</si>
  <si>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</si>
  <si>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</si>
  <si>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</si>
  <si>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</si>
  <si>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</si>
  <si>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</si>
  <si>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</si>
  <si>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</si>
  <si>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</si>
  <si>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</si>
  <si>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</si>
  <si>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</si>
  <si>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</si>
  <si>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</si>
  <si>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</si>
  <si>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</si>
  <si>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</si>
  <si>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</si>
  <si>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</si>
  <si>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</si>
  <si>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</si>
  <si>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</si>
  <si>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</si>
  <si>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</si>
  <si>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</si>
  <si>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</si>
  <si>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</si>
  <si>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</si>
  <si>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</si>
  <si>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</si>
  <si>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</si>
  <si>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</si>
  <si>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</si>
  <si>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</si>
  <si>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</si>
  <si>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</si>
  <si>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</si>
  <si>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</si>
  <si>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</si>
  <si>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</si>
  <si>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</si>
  <si>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</si>
  <si>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</si>
  <si>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</si>
  <si>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</si>
  <si>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</si>
  <si>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</si>
  <si>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</si>
  <si>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</si>
  <si>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</si>
  <si>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</si>
  <si>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</si>
  <si>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</si>
  <si>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</si>
  <si>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</si>
  <si>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</si>
  <si>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</si>
  <si>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</si>
  <si>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</si>
  <si>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</si>
  <si>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</si>
  <si>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</si>
  <si>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</si>
  <si>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</si>
  <si>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</si>
  <si>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</si>
  <si>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</si>
  <si>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</si>
  <si>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</si>
  <si>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</si>
  <si>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</si>
  <si>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</si>
  <si>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</si>
  <si>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</si>
  <si>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</si>
  <si>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</si>
  <si>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</si>
  <si>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</si>
  <si>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</si>
  <si>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</si>
  <si>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</si>
  <si>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</si>
  <si>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</si>
  <si>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</si>
  <si>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</si>
  <si>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</si>
  <si>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</si>
  <si>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</si>
  <si>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</si>
  <si>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</si>
  <si>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</si>
  <si>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</si>
  <si>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</si>
  <si>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</si>
  <si>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</si>
  <si>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</si>
  <si>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</si>
  <si>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</si>
  <si>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</si>
  <si>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</si>
  <si>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</si>
  <si>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</si>
  <si>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</si>
  <si>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</si>
  <si>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</si>
  <si>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</si>
  <si>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</si>
  <si>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</si>
  <si>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</si>
  <si>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</si>
  <si>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</si>
  <si>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</si>
  <si>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</si>
  <si>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</si>
  <si>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</si>
  <si>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</si>
  <si>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</si>
  <si>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</si>
  <si>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</si>
  <si>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</si>
  <si>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</si>
  <si>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</si>
  <si>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</si>
  <si>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</si>
  <si>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</si>
  <si>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</si>
  <si>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</si>
  <si>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</si>
  <si>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</si>
  <si>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</si>
  <si>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</si>
  <si>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</si>
  <si>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</si>
  <si>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</si>
  <si>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</si>
  <si>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</si>
  <si>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</si>
  <si>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</si>
  <si>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</si>
  <si>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</si>
  <si>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</si>
  <si>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</si>
  <si>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</si>
  <si>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</si>
  <si>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</si>
  <si>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</si>
  <si>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</si>
  <si>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</si>
  <si>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</si>
  <si>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</si>
  <si>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</si>
  <si>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</si>
  <si>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</si>
  <si>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</si>
  <si>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</si>
  <si>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</si>
  <si>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</si>
  <si>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</si>
  <si>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</si>
  <si>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</si>
  <si>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</si>
  <si>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</si>
  <si>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</si>
  <si>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</si>
  <si>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</si>
  <si>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</si>
  <si>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</si>
  <si>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</si>
  <si>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</si>
  <si>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</si>
  <si>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</si>
  <si>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</si>
  <si>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</si>
  <si>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</si>
  <si>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</si>
  <si>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</si>
  <si>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</si>
  <si>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</si>
  <si>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</si>
  <si>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</si>
  <si>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</si>
  <si>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</si>
  <si>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</si>
  <si>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</si>
  <si>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</si>
  <si>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</si>
  <si>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</si>
  <si>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</si>
  <si>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</si>
  <si>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</si>
  <si>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</si>
  <si>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</si>
  <si>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</si>
  <si>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</si>
  <si>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</si>
  <si>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</si>
  <si>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</si>
  <si>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</si>
  <si>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</si>
  <si>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</si>
  <si>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</si>
  <si>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</si>
  <si>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</si>
  <si>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</si>
  <si>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</si>
  <si>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</si>
  <si>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</si>
  <si>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</si>
  <si>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</si>
  <si>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</si>
  <si>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</si>
  <si>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</si>
  <si>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</si>
  <si>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</si>
  <si>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</si>
  <si>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</si>
  <si>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</si>
  <si>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</si>
  <si>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</si>
  <si>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</si>
  <si>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</si>
  <si>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</si>
  <si>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</si>
  <si>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</si>
  <si>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</si>
  <si>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</si>
  <si>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</si>
  <si>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</si>
  <si>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</si>
  <si>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</si>
  <si>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</si>
  <si>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</si>
  <si>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</si>
  <si>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</si>
  <si>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</si>
  <si>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</si>
  <si>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</si>
  <si>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</si>
  <si>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</si>
  <si>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</si>
  <si>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</si>
  <si>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</si>
  <si>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</si>
  <si>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</si>
  <si>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</si>
  <si>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</si>
  <si>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</si>
  <si>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</si>
  <si>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</si>
  <si>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</si>
  <si>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</si>
  <si>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</si>
  <si>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</si>
  <si>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</si>
  <si>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</si>
  <si>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</si>
  <si>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</si>
  <si>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</si>
  <si>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</si>
  <si>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</si>
  <si>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</si>
  <si>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</si>
  <si>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</si>
  <si>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</si>
  <si>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</si>
  <si>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</si>
  <si>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</si>
  <si>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</si>
  <si>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</si>
  <si>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</si>
  <si>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</si>
  <si>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</si>
  <si>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</si>
  <si>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</si>
  <si>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</si>
  <si>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</si>
  <si>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</si>
  <si>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</si>
  <si>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</si>
  <si>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</si>
  <si>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</si>
  <si>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</si>
  <si>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</si>
  <si>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</si>
  <si>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</si>
  <si>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</si>
  <si>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</si>
  <si>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</si>
  <si>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</si>
  <si>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</si>
  <si>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</si>
  <si>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</si>
  <si>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</si>
  <si>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</si>
  <si>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</si>
  <si>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</si>
  <si>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</si>
  <si>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</si>
  <si>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</si>
  <si>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</si>
  <si>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</si>
  <si>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</si>
  <si>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</si>
  <si>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</si>
  <si>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</si>
  <si>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</si>
  <si>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</si>
  <si>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</si>
  <si>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</si>
  <si>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</si>
  <si>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</si>
  <si>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</si>
  <si>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</si>
  <si>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</si>
  <si>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</si>
  <si>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</si>
  <si>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</si>
  <si>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</si>
  <si>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</si>
  <si>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</si>
  <si>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</si>
  <si>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</si>
  <si>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</si>
  <si>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</si>
  <si>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</si>
  <si>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</si>
  <si>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</si>
  <si>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</si>
  <si>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</si>
  <si>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</si>
  <si>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</si>
  <si>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</si>
  <si>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</si>
  <si>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</si>
  <si>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</si>
  <si>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</si>
  <si>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</si>
  <si>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</si>
  <si>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</si>
  <si>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</si>
  <si>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</si>
  <si>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</si>
  <si>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</si>
  <si>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</si>
  <si>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</si>
  <si>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</si>
  <si>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</si>
  <si>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</si>
  <si>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</si>
  <si>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</si>
  <si>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</si>
  <si>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</si>
  <si>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</si>
  <si>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</si>
  <si>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</si>
  <si>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</si>
  <si>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</si>
  <si>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</si>
  <si>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</si>
  <si>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</si>
  <si>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</si>
  <si>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</si>
  <si>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</si>
  <si>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</si>
  <si>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</si>
  <si>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</si>
  <si>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</si>
  <si>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</si>
  <si>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</si>
  <si>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</si>
  <si>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</si>
  <si>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</si>
  <si>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</si>
  <si>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</si>
  <si>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</si>
  <si>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</si>
  <si>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</si>
  <si>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</si>
  <si>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</si>
  <si>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</si>
  <si>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</si>
  <si>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</si>
  <si>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</si>
  <si>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</si>
  <si>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</si>
  <si>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</si>
  <si>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</si>
  <si>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</si>
  <si>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</si>
  <si>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</si>
  <si>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</si>
  <si>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</si>
  <si>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</si>
  <si>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</si>
  <si>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</si>
  <si>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</si>
  <si>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</si>
  <si>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</si>
  <si>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</si>
  <si>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</si>
  <si>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</si>
  <si>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</si>
  <si>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</si>
  <si>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</si>
  <si>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</si>
  <si>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</si>
  <si>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</si>
  <si>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</si>
  <si>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</si>
  <si>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</si>
  <si>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</si>
  <si>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</si>
  <si>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</si>
  <si>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</si>
  <si>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</si>
  <si>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</si>
  <si>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</si>
  <si>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</si>
  <si>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</si>
  <si>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</si>
  <si>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</si>
  <si>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</si>
  <si>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</si>
  <si>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</si>
  <si>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</si>
  <si>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</si>
  <si>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</si>
  <si>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</si>
  <si>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</si>
  <si>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</si>
  <si>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</si>
  <si>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</si>
  <si>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</si>
  <si>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</si>
  <si>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</si>
  <si>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</si>
  <si>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</si>
  <si>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</si>
  <si>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</si>
  <si>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</si>
  <si>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</si>
  <si>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</si>
  <si>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</si>
  <si>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</si>
  <si>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</si>
  <si>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</si>
  <si>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</si>
  <si>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</si>
  <si>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</si>
  <si>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</si>
  <si>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</si>
  <si>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</si>
  <si>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</si>
  <si>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</si>
  <si>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</si>
  <si>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</si>
  <si>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</si>
  <si>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</si>
  <si>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</si>
  <si>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</si>
  <si>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</si>
  <si>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</si>
  <si>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</si>
  <si>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</si>
  <si>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</si>
  <si>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</si>
  <si>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</si>
  <si>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</si>
  <si>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</si>
  <si>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</si>
  <si>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</si>
  <si>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</si>
  <si>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</si>
  <si>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</si>
  <si>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</si>
  <si>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</si>
  <si>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</si>
  <si>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</si>
  <si>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</si>
  <si>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</si>
  <si>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</si>
  <si>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</si>
  <si>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</si>
  <si>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</si>
  <si>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</si>
  <si>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</si>
  <si>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</si>
  <si>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</si>
  <si>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</si>
  <si>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</si>
  <si>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</si>
  <si>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</si>
  <si>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</si>
  <si>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</si>
  <si>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</si>
  <si>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</si>
  <si>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</si>
  <si>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</si>
  <si>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</si>
  <si>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</si>
  <si>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</si>
  <si>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</si>
  <si>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</si>
  <si>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</si>
  <si>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</si>
  <si>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</si>
  <si>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</si>
  <si>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</si>
  <si>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</si>
  <si>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</si>
  <si>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</si>
  <si>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</si>
  <si>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</si>
  <si>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</si>
  <si>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</si>
  <si>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</si>
  <si>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</si>
  <si>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</si>
  <si>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</si>
  <si>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</si>
  <si>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</si>
  <si>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</si>
  <si>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</si>
  <si>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</si>
  <si>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</si>
  <si>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</si>
  <si>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</si>
  <si>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</si>
  <si>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</si>
  <si>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</si>
  <si>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</si>
  <si>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</si>
  <si>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</si>
  <si>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</si>
  <si>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</si>
  <si>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</si>
  <si>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</si>
  <si>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</si>
  <si>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</si>
  <si>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</si>
  <si>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</si>
  <si>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</si>
  <si>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</si>
  <si>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</si>
  <si>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</si>
  <si>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</si>
  <si>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</si>
  <si>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</si>
  <si>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</si>
  <si>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</si>
  <si>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</si>
  <si>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</si>
  <si>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</si>
  <si>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</si>
  <si>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</si>
  <si>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</si>
  <si>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</si>
  <si>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</si>
  <si>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</si>
  <si>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</si>
  <si>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</si>
  <si>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</si>
  <si>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</si>
  <si>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</si>
  <si>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</si>
  <si>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</si>
  <si>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</si>
  <si>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</si>
  <si>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</si>
  <si>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</si>
  <si>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</si>
  <si>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</si>
  <si>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</si>
  <si>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</si>
  <si>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</si>
  <si>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</si>
  <si>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</si>
  <si>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</si>
  <si>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</si>
  <si>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</si>
  <si>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</si>
  <si>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</si>
  <si>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</si>
  <si>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</si>
  <si>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</si>
  <si>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</si>
  <si>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</si>
  <si>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</si>
  <si>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</si>
  <si>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</si>
  <si>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</si>
  <si>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</si>
  <si>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</si>
  <si>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</si>
  <si>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</si>
  <si>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</si>
  <si>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</si>
  <si>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</si>
  <si>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</si>
  <si>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</si>
  <si>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</si>
  <si>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</si>
  <si>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</si>
  <si>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</si>
  <si>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</si>
  <si>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</si>
  <si>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</si>
  <si>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</si>
  <si>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</si>
  <si>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</si>
  <si>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</si>
  <si>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</si>
  <si>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</si>
  <si>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</si>
  <si>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</si>
  <si>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</si>
  <si>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</si>
  <si>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</si>
  <si>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</si>
  <si>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</si>
  <si>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</si>
  <si>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</si>
  <si>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</si>
  <si>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</si>
  <si>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</si>
  <si>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</si>
  <si>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</si>
  <si>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</si>
  <si>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</si>
  <si>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</si>
  <si>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</si>
  <si>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</si>
  <si>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</si>
  <si>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</si>
  <si>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</si>
  <si>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</si>
  <si>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</si>
  <si>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</si>
  <si>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</si>
  <si>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</si>
  <si>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</si>
  <si>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</si>
  <si>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</si>
  <si>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</si>
  <si>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</si>
  <si>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</si>
  <si>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</si>
  <si>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</si>
  <si>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</si>
  <si>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</si>
  <si>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</si>
  <si>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</si>
  <si>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</si>
  <si>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</si>
  <si>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</si>
  <si>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</si>
  <si>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</si>
  <si>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</si>
  <si>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</si>
  <si>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</si>
  <si>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</si>
  <si>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</si>
  <si>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</si>
  <si>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</si>
  <si>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</si>
  <si>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</si>
  <si>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</si>
  <si>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</si>
  <si>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</si>
  <si>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</si>
  <si>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</si>
  <si>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</si>
  <si>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</si>
  <si>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</si>
  <si>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</si>
  <si>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</si>
  <si>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</si>
  <si>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</si>
  <si>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</si>
  <si>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</si>
  <si>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</si>
  <si>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</si>
  <si>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</si>
  <si>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</si>
  <si>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</si>
  <si>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</si>
  <si>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</si>
  <si>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</si>
  <si>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</si>
  <si>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</si>
  <si>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</si>
  <si>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</si>
  <si>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</si>
  <si>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</si>
  <si>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</si>
  <si>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</si>
  <si>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</si>
  <si>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</si>
  <si>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</si>
  <si>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</si>
  <si>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</si>
  <si>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</si>
  <si>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</si>
  <si>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</si>
  <si>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</si>
  <si>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</si>
  <si>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</si>
  <si>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</si>
  <si>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</si>
  <si>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</si>
  <si>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</si>
  <si>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</si>
  <si>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</si>
  <si>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</si>
  <si>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</si>
  <si>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</si>
  <si>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</si>
  <si>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</si>
  <si>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</si>
  <si>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</si>
  <si>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</si>
  <si>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</si>
  <si>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</si>
  <si>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</si>
  <si>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</si>
  <si>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</si>
  <si>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</si>
  <si>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</si>
  <si>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</si>
  <si>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</si>
  <si>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</si>
  <si>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</si>
  <si>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</si>
  <si>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</si>
  <si>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</si>
  <si>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</si>
  <si>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</si>
  <si>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</si>
  <si>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</si>
  <si>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</si>
  <si>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</si>
  <si>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</si>
  <si>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</si>
  <si>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</si>
  <si>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</si>
  <si>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</si>
  <si>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</si>
  <si>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</si>
  <si>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</si>
  <si>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</si>
  <si>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</si>
  <si>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</si>
  <si>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</si>
  <si>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</si>
  <si>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</si>
  <si>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</si>
  <si>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</si>
  <si>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</si>
  <si>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</si>
  <si>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</si>
  <si>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</si>
  <si>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</si>
  <si>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</si>
  <si>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</si>
  <si>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</si>
  <si>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</si>
  <si>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</si>
  <si>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</si>
  <si>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</si>
  <si>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</si>
  <si>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</si>
  <si>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</si>
  <si>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</si>
  <si>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</si>
  <si>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</si>
  <si>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</si>
  <si>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</si>
  <si>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</si>
  <si>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</si>
  <si>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</si>
  <si>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</si>
  <si>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</si>
  <si>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</si>
  <si>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</si>
  <si>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</si>
  <si>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</si>
  <si>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</si>
  <si>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</si>
  <si>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</si>
  <si>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</si>
  <si>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</si>
  <si>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</si>
  <si>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</si>
  <si>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</si>
  <si>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</si>
  <si>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</si>
  <si>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</si>
  <si>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</si>
  <si>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</si>
  <si>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</si>
  <si>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</si>
  <si>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</si>
  <si>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</si>
  <si>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</si>
  <si>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</si>
  <si>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</si>
  <si>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</si>
  <si>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</si>
  <si>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</si>
  <si>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</si>
  <si>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</si>
  <si>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</si>
  <si>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</si>
  <si>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</si>
  <si>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</si>
  <si>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</si>
  <si>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</si>
  <si>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</si>
  <si>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</si>
  <si>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</si>
  <si>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</si>
  <si>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</si>
  <si>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</si>
  <si>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</si>
  <si>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</si>
  <si>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</si>
  <si>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</si>
  <si>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</si>
  <si>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</si>
  <si>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</si>
  <si>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</si>
  <si>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</si>
  <si>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</si>
  <si>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</si>
  <si>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</si>
  <si>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</si>
  <si>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</si>
  <si>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</si>
  <si>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</si>
  <si>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</si>
  <si>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</si>
  <si>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</si>
  <si>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</si>
  <si>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</si>
  <si>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</si>
  <si>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</si>
  <si>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</si>
  <si>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</si>
  <si>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</si>
  <si>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</si>
  <si>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</si>
  <si>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</si>
  <si>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</si>
  <si>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</si>
  <si>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</si>
  <si>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</si>
  <si>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</si>
  <si>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</si>
  <si>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</si>
  <si>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</si>
  <si>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</si>
  <si>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</si>
  <si>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</si>
  <si>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</si>
  <si>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</si>
  <si>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</si>
  <si>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</si>
  <si>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</si>
  <si>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</si>
  <si>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</si>
  <si>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</si>
  <si>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</si>
  <si>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</si>
  <si>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</si>
  <si>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</si>
  <si>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</si>
  <si>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</si>
  <si>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</si>
  <si>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</si>
  <si>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</si>
  <si>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</si>
  <si>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</si>
  <si>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</si>
  <si>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</si>
  <si>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</si>
  <si>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</si>
  <si>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</si>
  <si>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</si>
  <si>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</si>
  <si>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</si>
  <si>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</si>
  <si>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</si>
  <si>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</si>
  <si>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</si>
  <si>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</si>
  <si>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</si>
  <si>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</si>
  <si>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</si>
  <si>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</si>
  <si>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</si>
  <si>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</si>
  <si>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</si>
  <si>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</si>
  <si>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</si>
  <si>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</si>
  <si>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</si>
  <si>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</si>
  <si>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</si>
  <si>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</si>
  <si>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</si>
  <si>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</si>
  <si>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</si>
  <si>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</si>
  <si>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</si>
  <si>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</si>
  <si>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</si>
  <si>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</si>
  <si>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</si>
  <si>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</si>
  <si>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</si>
  <si>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</si>
  <si>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</si>
  <si>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</si>
  <si>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</si>
  <si>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</si>
  <si>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</si>
  <si>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</si>
  <si>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</si>
  <si>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</si>
  <si>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</si>
  <si>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</si>
  <si>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</si>
  <si>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</si>
  <si>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</si>
  <si>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</si>
  <si>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</si>
  <si>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</si>
  <si>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</si>
  <si>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</si>
  <si>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</si>
  <si>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</si>
  <si>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</si>
  <si>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</si>
  <si>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</si>
  <si>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</si>
  <si>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</si>
  <si>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</si>
  <si>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</si>
  <si>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</si>
  <si>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</si>
  <si>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</si>
  <si>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</si>
  <si>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</si>
  <si>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</si>
  <si>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</si>
  <si>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</si>
  <si>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</si>
  <si>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</si>
  <si>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</si>
  <si>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</si>
  <si>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</si>
  <si>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</si>
  <si>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</si>
  <si>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</si>
  <si>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</si>
  <si>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</si>
  <si>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</si>
  <si>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</si>
  <si>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</si>
  <si>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</si>
  <si>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</si>
  <si>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</si>
  <si>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</si>
  <si>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</si>
  <si>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</si>
  <si>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</si>
  <si>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</si>
  <si>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</si>
  <si>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</si>
  <si>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</si>
  <si>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</si>
  <si>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</si>
  <si>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</si>
  <si>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</si>
  <si>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</si>
  <si>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</si>
  <si>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</si>
  <si>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</si>
  <si>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</si>
  <si>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</si>
  <si>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</si>
  <si>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</si>
  <si>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</si>
  <si>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</si>
  <si>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</si>
  <si>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</si>
  <si>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</si>
  <si>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</si>
  <si>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</si>
  <si>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</si>
  <si>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</si>
  <si>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</si>
  <si>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</si>
  <si>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</si>
  <si>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</si>
  <si>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</si>
  <si>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</si>
  <si>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</si>
  <si>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</si>
  <si>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</si>
  <si>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</si>
  <si>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</si>
  <si>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</si>
  <si>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</si>
  <si>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</si>
  <si>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</si>
  <si>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</si>
  <si>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</si>
  <si>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</si>
  <si>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</si>
  <si>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</si>
  <si>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</si>
  <si>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</si>
  <si>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</si>
  <si>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</si>
  <si>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</si>
  <si>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</si>
  <si>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</si>
  <si>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</si>
  <si>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</si>
  <si>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</si>
  <si>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</si>
  <si>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</si>
  <si>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</si>
  <si>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</si>
  <si>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</si>
  <si>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</si>
  <si>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</si>
  <si>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</si>
  <si>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</si>
  <si>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</si>
  <si>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</si>
  <si>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</si>
  <si>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</si>
  <si>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</si>
  <si>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</si>
  <si>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</si>
  <si>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</si>
  <si>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</si>
  <si>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</si>
  <si>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</si>
  <si>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</si>
  <si>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</si>
  <si>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</si>
  <si>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</si>
  <si>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</si>
  <si>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</si>
  <si>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</si>
  <si>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</si>
  <si>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</si>
  <si>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</si>
  <si>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</si>
  <si>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</si>
  <si>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</si>
  <si>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</si>
  <si>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</si>
  <si>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</si>
  <si>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</si>
  <si>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</si>
  <si>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</si>
  <si>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</si>
  <si>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</si>
  <si>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</si>
  <si>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</si>
  <si>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</si>
  <si>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</si>
  <si>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</si>
  <si>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</si>
  <si>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</si>
  <si>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</si>
  <si>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</si>
  <si>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</si>
  <si>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</si>
  <si>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</si>
  <si>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</si>
  <si>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</si>
  <si>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</si>
  <si>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</si>
  <si>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</si>
  <si>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</si>
  <si>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</si>
  <si>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</si>
  <si>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</si>
  <si>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</si>
  <si>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</si>
  <si>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</si>
  <si>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</si>
  <si>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</si>
  <si>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</si>
  <si>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</si>
  <si>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</si>
  <si>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</si>
  <si>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</si>
  <si>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</si>
  <si>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</si>
  <si>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</si>
  <si>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</si>
  <si>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</si>
  <si>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</si>
  <si>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</si>
  <si>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</si>
  <si>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</si>
  <si>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</si>
  <si>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</si>
  <si>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</si>
  <si>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</si>
  <si>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</si>
  <si>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</si>
  <si>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</si>
  <si>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</si>
  <si>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</si>
  <si>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</si>
  <si>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</si>
  <si>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</si>
  <si>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</si>
  <si>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</si>
  <si>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</si>
  <si>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</si>
  <si>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</si>
  <si>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</si>
  <si>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</si>
  <si>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</si>
  <si>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</si>
  <si>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</si>
  <si>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</si>
  <si>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</si>
  <si>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</si>
  <si>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</si>
  <si>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</si>
  <si>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</si>
  <si>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</si>
  <si>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</si>
  <si>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</si>
  <si>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</si>
  <si>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</si>
  <si>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</si>
  <si>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</si>
  <si>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</si>
  <si>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</si>
  <si>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</si>
  <si>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</si>
  <si>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</si>
  <si>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</si>
  <si>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</si>
  <si>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</si>
  <si>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</si>
  <si>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</si>
  <si>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</si>
  <si>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</si>
  <si>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</si>
  <si>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</si>
  <si>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</si>
  <si>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</si>
  <si>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</si>
  <si>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</si>
  <si>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</si>
  <si>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</si>
  <si>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</si>
  <si>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</si>
  <si>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</si>
  <si>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</si>
  <si>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</si>
  <si>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</si>
  <si>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</si>
  <si>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</si>
  <si>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</si>
  <si>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</si>
  <si>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</si>
  <si>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</si>
  <si>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</si>
  <si>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</si>
  <si>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</si>
  <si>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</si>
  <si>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</si>
  <si>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</si>
  <si>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</si>
  <si>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</si>
  <si>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</si>
  <si>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</si>
  <si>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</si>
  <si>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</si>
  <si>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</si>
  <si>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</si>
  <si>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</si>
  <si>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</si>
  <si>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</si>
  <si>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</si>
  <si>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</si>
  <si>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</si>
  <si>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</si>
  <si>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</si>
  <si>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</si>
  <si>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</si>
  <si>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</si>
  <si>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</si>
  <si>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</si>
  <si>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</si>
  <si>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</si>
  <si>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</si>
  <si>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</si>
  <si>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</si>
  <si>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</si>
  <si>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</si>
  <si>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</si>
  <si>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</si>
  <si>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</si>
  <si>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</si>
  <si>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</si>
  <si>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</si>
  <si>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</si>
  <si>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</si>
  <si>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</si>
  <si>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</si>
  <si>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</si>
  <si>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</si>
  <si>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</si>
  <si>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</si>
  <si>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</si>
  <si>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</si>
  <si>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</si>
  <si>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</si>
  <si>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</si>
  <si>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</si>
  <si>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</si>
  <si>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</si>
  <si>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</si>
  <si>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</si>
  <si>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</si>
  <si>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</si>
  <si>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</si>
  <si>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</si>
  <si>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</si>
  <si>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</si>
  <si>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</si>
  <si>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</si>
  <si>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</si>
  <si>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</si>
  <si>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</si>
  <si>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</si>
  <si>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</si>
  <si>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</si>
  <si>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</si>
  <si>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</si>
  <si>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</si>
  <si>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</si>
  <si>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</si>
  <si>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</si>
  <si>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</si>
  <si>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</si>
  <si>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</si>
  <si>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</si>
  <si>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</si>
  <si>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</si>
  <si>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</si>
  <si>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</si>
  <si>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</si>
  <si>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</si>
  <si>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</si>
  <si>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</si>
  <si>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</si>
  <si>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</si>
  <si>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</si>
  <si>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</si>
  <si>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</si>
  <si>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</si>
  <si>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</si>
  <si>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</si>
  <si>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</si>
  <si>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</si>
  <si>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</si>
  <si>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</si>
  <si>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</si>
  <si>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</si>
  <si>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</si>
  <si>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</si>
  <si>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</si>
  <si>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</si>
  <si>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</si>
  <si>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</si>
  <si>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</si>
  <si>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</si>
  <si>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</si>
  <si>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</si>
  <si>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</si>
  <si>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</si>
  <si>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</si>
  <si>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</si>
  <si>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</si>
  <si>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</si>
  <si>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</si>
  <si>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</si>
  <si>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</si>
  <si>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</si>
  <si>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</si>
  <si>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</si>
  <si>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</si>
  <si>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</si>
  <si>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</si>
  <si>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</si>
  <si>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</si>
  <si>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</si>
  <si>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</si>
  <si>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</si>
  <si>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</si>
  <si>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</si>
  <si>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</si>
  <si>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</si>
  <si>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</si>
  <si>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</si>
  <si>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</si>
  <si>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</si>
  <si>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</si>
  <si>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</si>
  <si>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</si>
  <si>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</si>
  <si>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</si>
  <si>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</si>
  <si>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</si>
  <si>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</si>
  <si>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</si>
  <si>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</si>
  <si>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</si>
  <si>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</si>
  <si>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</si>
  <si>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</si>
  <si>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</si>
  <si>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</si>
  <si>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</si>
  <si>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</si>
  <si>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</si>
  <si>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</si>
  <si>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</si>
  <si>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</si>
  <si>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</si>
  <si>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</si>
  <si>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</si>
  <si>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</si>
  <si>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</si>
  <si>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</si>
  <si>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</si>
  <si>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</si>
  <si>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</si>
  <si>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</si>
  <si>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</si>
  <si>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</si>
  <si>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</si>
  <si>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</si>
  <si>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</si>
  <si>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</si>
  <si>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</si>
  <si>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</si>
  <si>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</si>
  <si>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</si>
  <si>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</si>
  <si>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</si>
  <si>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</si>
  <si>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</si>
  <si>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</si>
  <si>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</si>
  <si>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</si>
  <si>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</si>
  <si>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</si>
  <si>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</si>
  <si>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</si>
  <si>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</si>
  <si>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</si>
  <si>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</si>
  <si>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</si>
  <si>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</si>
  <si>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</si>
  <si>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</si>
  <si>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</si>
  <si>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</si>
  <si>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</si>
  <si>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</si>
  <si>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</si>
  <si>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</si>
  <si>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</si>
  <si>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</si>
  <si>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</si>
  <si>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</si>
  <si>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</si>
  <si>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</si>
  <si>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</si>
  <si>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</si>
  <si>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</si>
  <si>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</si>
  <si>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</si>
  <si>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</si>
  <si>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</si>
  <si>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</si>
  <si>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</si>
  <si>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</si>
  <si>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</si>
  <si>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</si>
  <si>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</si>
  <si>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</si>
  <si>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</si>
  <si>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</si>
  <si>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</si>
  <si>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</si>
  <si>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</si>
  <si>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</si>
  <si>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</si>
  <si>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</si>
  <si>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</si>
  <si>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</si>
  <si>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</si>
  <si>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</si>
  <si>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</si>
  <si>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</si>
  <si>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</si>
  <si>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</si>
  <si>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</si>
  <si>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</si>
  <si>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</si>
  <si>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</si>
  <si>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</si>
  <si>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</si>
  <si>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</si>
  <si>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</si>
  <si>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</si>
  <si>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</si>
  <si>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</si>
  <si>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</si>
  <si>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</si>
  <si>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</si>
  <si>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</si>
  <si>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</si>
  <si>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</si>
  <si>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</si>
  <si>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</si>
  <si>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</si>
  <si>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</si>
  <si>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</si>
  <si>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</si>
  <si>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</si>
  <si>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</si>
  <si>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</si>
  <si>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</si>
  <si>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</si>
  <si>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</si>
  <si>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</si>
  <si>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</si>
  <si>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</si>
  <si>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</si>
  <si>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</si>
  <si>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</si>
  <si>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</si>
  <si>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</si>
  <si>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</si>
  <si>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</si>
  <si>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</si>
  <si>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</si>
  <si>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</si>
  <si>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</si>
  <si>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</si>
  <si>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</si>
  <si>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</si>
  <si>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</si>
  <si>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</si>
  <si>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</si>
  <si>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</si>
  <si>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</si>
  <si>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</si>
  <si>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</si>
  <si>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</si>
  <si>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</si>
  <si>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</si>
  <si>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</si>
  <si>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</si>
  <si>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</si>
  <si>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</si>
  <si>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</si>
  <si>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</si>
  <si>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</si>
  <si>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</si>
  <si>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</si>
  <si>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</si>
  <si>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</si>
  <si>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</si>
  <si>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</si>
  <si>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</si>
  <si>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</si>
  <si>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</si>
  <si>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</si>
  <si>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</si>
  <si>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</si>
  <si>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</si>
  <si>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</si>
  <si>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</si>
  <si>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</si>
  <si>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</si>
  <si>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</si>
  <si>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</si>
  <si>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</si>
  <si>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</si>
  <si>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</si>
  <si>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</si>
  <si>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</si>
  <si>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</si>
  <si>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</si>
  <si>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</si>
  <si>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</si>
  <si>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</si>
  <si>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</si>
  <si>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</si>
  <si>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</si>
  <si>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</si>
  <si>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</si>
  <si>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</si>
  <si>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</si>
  <si>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</si>
  <si>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</si>
  <si>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</si>
  <si>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</si>
  <si>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</si>
  <si>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</si>
  <si>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</si>
  <si>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</si>
  <si>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</si>
  <si>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</si>
  <si>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</si>
  <si>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</si>
  <si>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</si>
  <si>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</si>
  <si>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</si>
  <si>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</si>
  <si>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</si>
  <si>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</si>
  <si>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</si>
  <si>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</si>
  <si>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</si>
  <si>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</si>
  <si>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</si>
  <si>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</si>
  <si>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</si>
  <si>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</si>
  <si>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</si>
  <si>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</si>
  <si>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</si>
  <si>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</si>
  <si>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</si>
  <si>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</si>
  <si>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</si>
  <si>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</si>
  <si>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</si>
  <si>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</si>
  <si>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</si>
  <si>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</si>
  <si>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</si>
  <si>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</si>
  <si>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</si>
  <si>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</si>
  <si>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</si>
  <si>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</si>
  <si>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</si>
  <si>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</si>
  <si>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</si>
  <si>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</si>
  <si>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</si>
  <si>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</si>
  <si>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</si>
  <si>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</si>
  <si>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</si>
  <si>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</si>
  <si>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</si>
  <si>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</si>
  <si>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</si>
  <si>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</si>
  <si>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</si>
  <si>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</si>
  <si>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</si>
  <si>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</si>
  <si>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</si>
  <si>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</si>
  <si>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</si>
  <si>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</si>
  <si>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</si>
  <si>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</si>
  <si>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</si>
  <si>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</si>
  <si>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</si>
  <si>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</si>
  <si>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</si>
  <si>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</si>
  <si>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</si>
  <si>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</si>
  <si>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</si>
  <si>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</si>
  <si>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</si>
  <si>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</si>
  <si>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</si>
  <si>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</si>
  <si>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</si>
  <si>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</si>
  <si>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</si>
  <si>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</si>
  <si>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</si>
  <si>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</si>
  <si>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</si>
  <si>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</si>
  <si>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</si>
  <si>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</si>
  <si>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</si>
  <si>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</si>
  <si>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</si>
  <si>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</si>
  <si>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</si>
  <si>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</si>
  <si>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</si>
  <si>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</si>
  <si>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</si>
  <si>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</si>
  <si>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</si>
  <si>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</si>
  <si>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</si>
  <si>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</si>
  <si>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</si>
  <si>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</si>
  <si>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</si>
  <si>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</si>
  <si>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</si>
  <si>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</si>
  <si>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</si>
  <si>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</si>
  <si>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</si>
  <si>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</si>
  <si>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</si>
  <si>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</si>
  <si>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</si>
  <si>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</si>
  <si>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</si>
  <si>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</si>
  <si>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</si>
  <si>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</si>
  <si>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</si>
  <si>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</si>
  <si>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</si>
  <si>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</si>
  <si>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</si>
  <si>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</si>
  <si>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</si>
  <si>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</si>
  <si>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</si>
  <si>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</si>
  <si>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</si>
  <si>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</si>
  <si>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</si>
  <si>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</si>
  <si>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</si>
  <si>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</si>
  <si>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</si>
  <si>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</si>
  <si>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</si>
  <si>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</si>
  <si>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</si>
  <si>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</si>
  <si>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</si>
  <si>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</si>
  <si>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</si>
  <si>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</si>
  <si>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</si>
  <si>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</si>
  <si>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</si>
  <si>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</si>
  <si>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</si>
  <si>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</si>
  <si>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</si>
  <si>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</si>
  <si>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</si>
  <si>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</si>
  <si>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</si>
  <si>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</si>
  <si>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</si>
  <si>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</si>
  <si>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</si>
  <si>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</si>
  <si>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</si>
  <si>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</si>
  <si>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</si>
  <si>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</si>
  <si>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</si>
  <si>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</si>
  <si>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</si>
  <si>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</si>
  <si>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</si>
  <si>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</si>
  <si>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</si>
  <si>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</si>
  <si>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</si>
  <si>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</si>
  <si>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</si>
  <si>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</si>
  <si>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</si>
  <si>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</si>
  <si>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</si>
  <si>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</si>
  <si>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</si>
  <si>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</si>
  <si>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</si>
  <si>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</si>
  <si>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</si>
  <si>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</si>
  <si>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</si>
  <si>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</si>
  <si>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</si>
  <si>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</si>
  <si>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</si>
  <si>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</si>
  <si>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</si>
  <si>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</si>
  <si>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</si>
  <si>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</si>
  <si>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</si>
  <si>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</si>
  <si>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</si>
  <si>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</si>
  <si>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</si>
  <si>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</si>
  <si>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</si>
  <si>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</si>
  <si>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</si>
  <si>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</si>
  <si>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</si>
  <si>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</si>
  <si>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</si>
  <si>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</si>
  <si>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</si>
  <si>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</si>
  <si>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</si>
  <si>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</si>
  <si>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</si>
  <si>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</si>
  <si>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</si>
  <si>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</si>
  <si>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</si>
  <si>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</si>
  <si>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</si>
  <si>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</si>
  <si>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</si>
  <si>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</si>
  <si>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</si>
  <si>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</si>
  <si>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</si>
  <si>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</si>
  <si>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</si>
  <si>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</si>
  <si>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</si>
  <si>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</si>
  <si>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</si>
  <si>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</si>
  <si>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</si>
  <si>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</si>
  <si>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</si>
  <si>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</si>
  <si>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</si>
  <si>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</si>
  <si>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</si>
  <si>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</si>
  <si>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</si>
  <si>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</si>
  <si>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</si>
  <si>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</si>
  <si>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</si>
  <si>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</si>
  <si>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</si>
  <si>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</si>
  <si>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</si>
  <si>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</si>
  <si>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</si>
  <si>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</si>
  <si>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</si>
  <si>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</si>
  <si>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</si>
  <si>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</si>
  <si>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</si>
  <si>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</si>
  <si>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</si>
  <si>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</si>
  <si>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</si>
  <si>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</si>
  <si>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</si>
  <si>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</si>
  <si>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</si>
  <si>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</si>
  <si>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</si>
  <si>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</si>
  <si>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</si>
  <si>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</si>
  <si>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</si>
  <si>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</si>
  <si>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</si>
  <si>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</si>
  <si>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</si>
  <si>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</si>
  <si>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</si>
  <si>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</si>
  <si>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</si>
  <si>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</si>
  <si>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</si>
  <si>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</si>
  <si>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</si>
  <si>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</si>
  <si>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</si>
  <si>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</si>
  <si>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</si>
  <si>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</si>
  <si>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</si>
  <si>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</si>
  <si>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</si>
  <si>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</si>
  <si>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</si>
  <si>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</si>
  <si>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</si>
  <si>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</si>
  <si>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</si>
  <si>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</si>
  <si>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</si>
  <si>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</si>
  <si>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</si>
  <si>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</si>
  <si>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</si>
  <si>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</si>
  <si>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</si>
  <si>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</si>
  <si>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</si>
  <si>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</si>
  <si>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</si>
  <si>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</si>
  <si>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</si>
  <si>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</si>
  <si>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</si>
  <si>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</si>
  <si>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</si>
  <si>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</si>
  <si>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</si>
  <si>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</si>
  <si>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</si>
  <si>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</si>
  <si>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</si>
  <si>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</si>
  <si>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</si>
  <si>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</si>
  <si>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</si>
  <si>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</si>
  <si>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</si>
  <si>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</si>
  <si>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</si>
  <si>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</si>
  <si>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</si>
  <si>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</si>
  <si>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</si>
  <si>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</si>
  <si>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</si>
  <si>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</si>
  <si>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</si>
  <si>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</si>
  <si>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</si>
  <si>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</si>
  <si>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</si>
  <si>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</si>
  <si>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</si>
  <si>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</si>
  <si>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</si>
  <si>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</si>
  <si>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</si>
  <si>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</si>
  <si>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</si>
  <si>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</si>
  <si>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</si>
  <si>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</si>
  <si>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</si>
  <si>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</si>
  <si>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</si>
  <si>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</si>
  <si>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</si>
  <si>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</si>
  <si>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</si>
  <si>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</si>
  <si>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</si>
  <si>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</si>
  <si>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</si>
  <si>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</si>
  <si>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</si>
  <si>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</si>
  <si>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</si>
  <si>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</si>
  <si>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</si>
  <si>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</si>
  <si>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</si>
  <si>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</si>
  <si>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</si>
  <si>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</si>
  <si>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</si>
  <si>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</si>
  <si>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</si>
  <si>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</si>
  <si>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</si>
  <si>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</si>
  <si>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</si>
  <si>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</si>
  <si>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</si>
  <si>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</si>
  <si>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</si>
  <si>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</si>
  <si>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</si>
  <si>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</si>
  <si>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</si>
  <si>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</si>
  <si>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</si>
  <si>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</si>
  <si>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</si>
  <si>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</si>
  <si>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</si>
  <si>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</si>
  <si>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</si>
  <si>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</si>
  <si>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</si>
  <si>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</si>
  <si>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</si>
  <si>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</si>
  <si>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</si>
  <si>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</si>
  <si>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</si>
  <si>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</si>
  <si>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</si>
  <si>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</si>
  <si>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</si>
  <si>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</si>
  <si>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</si>
  <si>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</si>
  <si>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</si>
  <si>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</si>
  <si>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</si>
  <si>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</si>
  <si>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</si>
  <si>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</si>
  <si>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</si>
  <si>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</si>
  <si>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</si>
  <si>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</si>
  <si>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</si>
  <si>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</si>
  <si>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</si>
  <si>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</si>
  <si>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</si>
  <si>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</si>
  <si>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</si>
  <si>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</si>
  <si>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</si>
  <si>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</si>
  <si>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</si>
  <si>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</si>
  <si>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</si>
  <si>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</si>
  <si>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</si>
  <si>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</si>
  <si>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</si>
  <si>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</si>
  <si>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</si>
  <si>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</si>
  <si>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</si>
  <si>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</si>
  <si>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</si>
  <si>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</si>
  <si>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</si>
  <si>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</si>
  <si>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</si>
  <si>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</si>
  <si>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</si>
  <si>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</si>
  <si>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</si>
  <si>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</si>
  <si>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</si>
  <si>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</si>
  <si>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</si>
  <si>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</si>
  <si>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</si>
  <si>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</si>
  <si>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</si>
  <si>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</si>
  <si>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</si>
  <si>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</si>
  <si>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</si>
  <si>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</si>
  <si>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</si>
  <si>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</si>
  <si>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</si>
  <si>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</si>
  <si>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</si>
  <si>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</si>
  <si>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</si>
  <si>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</si>
  <si>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</si>
  <si>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</si>
  <si>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</si>
  <si>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</si>
  <si>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</si>
  <si>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</si>
  <si>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</si>
  <si>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</si>
  <si>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</si>
  <si>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</si>
  <si>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</si>
  <si>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</si>
  <si>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</si>
  <si>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</si>
  <si>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</si>
  <si>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</si>
  <si>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</si>
  <si>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</si>
  <si>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</si>
  <si>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</si>
  <si>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</si>
  <si>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</si>
  <si>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</si>
  <si>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</si>
  <si>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</si>
  <si>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</si>
  <si>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</si>
  <si>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</si>
  <si>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</si>
  <si>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</si>
  <si>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</si>
  <si>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</si>
  <si>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</si>
  <si>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</si>
  <si>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</si>
  <si>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</si>
  <si>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</si>
  <si>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</si>
  <si>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</si>
  <si>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</si>
  <si>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</si>
  <si>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</si>
  <si>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</si>
  <si>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</si>
  <si>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</si>
  <si>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</si>
  <si>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</si>
  <si>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</si>
  <si>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</si>
  <si>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</si>
  <si>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</si>
  <si>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</si>
  <si>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</si>
  <si>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</si>
  <si>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</si>
  <si>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</si>
  <si>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</si>
  <si>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</si>
  <si>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</si>
  <si>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</si>
  <si>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</si>
  <si>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</si>
  <si>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</si>
  <si>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</si>
  <si>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</si>
  <si>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</si>
  <si>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</si>
  <si>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</si>
  <si>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</si>
  <si>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</si>
  <si>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</si>
  <si>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</si>
  <si>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</si>
  <si>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</si>
  <si>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</si>
  <si>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</si>
  <si>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</si>
  <si>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</si>
  <si>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</si>
  <si>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</si>
  <si>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</si>
  <si>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</si>
  <si>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</si>
  <si>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</si>
  <si>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</si>
  <si>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</si>
  <si>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</si>
  <si>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</si>
  <si>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</si>
  <si>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</si>
  <si>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</si>
  <si>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</si>
  <si>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</si>
  <si>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</si>
  <si>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</si>
  <si>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</si>
  <si>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</si>
  <si>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</si>
  <si>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</si>
  <si>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</si>
  <si>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</si>
  <si>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</si>
  <si>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</si>
  <si>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</si>
  <si>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</si>
  <si>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</si>
  <si>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</si>
  <si>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</si>
  <si>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</si>
  <si>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</si>
  <si>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</si>
  <si>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</si>
  <si>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</si>
  <si>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</si>
  <si>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</si>
  <si>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</si>
  <si>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</si>
  <si>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</si>
  <si>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</si>
  <si>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</si>
  <si>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</si>
  <si>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</si>
  <si>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</si>
  <si>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</si>
  <si>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</si>
  <si>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</si>
  <si>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</si>
  <si>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</si>
  <si>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</si>
  <si>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</si>
  <si>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</si>
  <si>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</si>
  <si>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</si>
  <si>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</si>
  <si>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</si>
  <si>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</si>
  <si>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</si>
  <si>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</si>
  <si>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</si>
  <si>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</si>
  <si>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</si>
  <si>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</si>
  <si>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</si>
  <si>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</si>
  <si>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</si>
  <si>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</si>
  <si>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</si>
  <si>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</si>
  <si>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</si>
  <si>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</si>
  <si>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</si>
  <si>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</si>
  <si>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</si>
  <si>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</si>
  <si>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</si>
  <si>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</si>
  <si>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</si>
  <si>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</si>
  <si>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</si>
  <si>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</si>
  <si>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</si>
  <si>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</si>
  <si>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</si>
  <si>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</si>
  <si>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</si>
  <si>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</si>
  <si>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</si>
  <si>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</si>
  <si>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</si>
  <si>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</si>
  <si>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</si>
  <si>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</si>
  <si>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</si>
  <si>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</si>
  <si>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</si>
  <si>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</si>
  <si>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</si>
  <si>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</si>
  <si>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</si>
  <si>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</si>
  <si>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</si>
  <si>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</si>
  <si>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</si>
  <si>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</si>
  <si>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</si>
  <si>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</si>
  <si>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</si>
  <si>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</si>
  <si>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</si>
  <si>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</si>
  <si>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</si>
  <si>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</si>
  <si>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</si>
  <si>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</si>
  <si>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</si>
  <si>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</si>
  <si>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</si>
  <si>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</si>
  <si>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</si>
  <si>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</si>
  <si>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</si>
  <si>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</si>
  <si>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</si>
  <si>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</si>
  <si>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</si>
  <si>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</si>
  <si>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</si>
  <si>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</si>
  <si>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</si>
  <si>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</si>
  <si>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</si>
  <si>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</si>
  <si>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</si>
  <si>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</si>
  <si>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</si>
  <si>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</si>
  <si>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</si>
  <si>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</si>
  <si>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</si>
  <si>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</si>
  <si>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</si>
  <si>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</si>
  <si>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</si>
  <si>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</si>
  <si>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</si>
  <si>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</si>
  <si>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</si>
  <si>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</si>
  <si>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</si>
  <si>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</si>
  <si>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</si>
  <si>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</si>
  <si>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</si>
  <si>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</si>
  <si>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</si>
  <si>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</si>
  <si>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</si>
  <si>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</si>
  <si>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</si>
  <si>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</si>
  <si>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</si>
  <si>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</si>
  <si>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</si>
  <si>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</si>
  <si>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</si>
  <si>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</si>
  <si>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</si>
  <si>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</si>
  <si>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</si>
  <si>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</si>
  <si>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</si>
  <si>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</si>
  <si>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</si>
  <si>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</si>
  <si>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</si>
  <si>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</si>
  <si>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</si>
  <si>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</si>
  <si>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</si>
  <si>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</si>
  <si>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</si>
  <si>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</si>
  <si>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</si>
  <si>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</si>
  <si>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</si>
  <si>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</si>
  <si>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</si>
  <si>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</si>
  <si>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</si>
  <si>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</si>
  <si>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</si>
  <si>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</si>
  <si>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</si>
  <si>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</si>
  <si>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</si>
  <si>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</si>
  <si>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</si>
  <si>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</si>
  <si>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</si>
  <si>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</si>
  <si>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</si>
  <si>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</si>
  <si>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</si>
  <si>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</si>
  <si>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</si>
  <si>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</si>
  <si>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</si>
  <si>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</si>
  <si>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</si>
  <si>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</si>
  <si>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</si>
  <si>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</si>
  <si>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</si>
  <si>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</si>
  <si>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</si>
  <si>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</si>
  <si>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</si>
  <si>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</si>
  <si>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</si>
  <si>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</si>
  <si>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</si>
  <si>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</si>
  <si>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</si>
  <si>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</si>
  <si>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</si>
  <si>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</si>
  <si>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</si>
  <si>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</si>
  <si>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</si>
  <si>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</si>
  <si>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</si>
  <si>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</si>
  <si>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</si>
  <si>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</si>
  <si>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</si>
  <si>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</si>
  <si>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</si>
  <si>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</si>
  <si>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</si>
  <si>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</si>
  <si>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</si>
  <si>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</si>
  <si>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</si>
  <si>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</si>
  <si>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</si>
  <si>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</si>
  <si>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</si>
  <si>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</si>
  <si>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</si>
  <si>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</si>
  <si>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</si>
  <si>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</si>
  <si>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</si>
  <si>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</si>
  <si>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</si>
  <si>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</si>
  <si>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</si>
  <si>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</si>
  <si>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</si>
  <si>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</si>
  <si>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</si>
  <si>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</si>
  <si>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</si>
  <si>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</si>
  <si>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</si>
  <si>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</si>
  <si>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</si>
  <si>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</si>
  <si>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</si>
  <si>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</si>
  <si>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</si>
  <si>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</si>
  <si>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</si>
  <si>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</si>
  <si>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</si>
  <si>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</si>
  <si>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</si>
  <si>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</si>
  <si>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</si>
  <si>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</si>
  <si>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</si>
  <si>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</si>
  <si>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</si>
  <si>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</si>
  <si>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</si>
  <si>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</si>
  <si>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</si>
  <si>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</si>
  <si>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</si>
  <si>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</si>
  <si>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</si>
  <si>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</si>
  <si>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</si>
  <si>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</si>
  <si>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</si>
  <si>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</si>
  <si>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</si>
  <si>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</si>
  <si>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</si>
  <si>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</si>
  <si>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</si>
  <si>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</si>
  <si>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</si>
  <si>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</si>
  <si>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</si>
  <si>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</si>
  <si>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</si>
  <si>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</si>
  <si>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</si>
  <si>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</si>
  <si>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</si>
  <si>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</si>
  <si>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</si>
  <si>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</si>
  <si>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</si>
  <si>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</si>
  <si>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</si>
  <si>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</si>
  <si>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</si>
  <si>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</si>
  <si>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</si>
  <si>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</si>
  <si>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</si>
  <si>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</si>
  <si>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</si>
  <si>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</si>
  <si>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</si>
  <si>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</si>
  <si>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</si>
  <si>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</si>
  <si>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</si>
  <si>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</si>
  <si>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</si>
  <si>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</si>
  <si>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</si>
  <si>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</si>
  <si>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</si>
  <si>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</si>
  <si>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</si>
  <si>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</si>
  <si>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</si>
  <si>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</si>
  <si>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</si>
  <si>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</si>
  <si>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</si>
  <si>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</si>
  <si>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</si>
  <si>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</si>
  <si>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</si>
  <si>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</si>
  <si>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</si>
  <si>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</si>
  <si>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</si>
  <si>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</si>
  <si>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</si>
  <si>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</si>
  <si>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</si>
  <si>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</si>
  <si>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</si>
  <si>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</si>
  <si>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</si>
  <si>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</si>
  <si>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</si>
  <si>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</si>
  <si>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</si>
  <si>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</si>
  <si>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</si>
  <si>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</si>
  <si>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</si>
  <si>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</si>
  <si>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</si>
  <si>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</si>
  <si>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</si>
  <si>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</si>
  <si>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</si>
  <si>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</si>
  <si>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</si>
  <si>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</si>
  <si>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</si>
  <si>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</si>
  <si>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</si>
  <si>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</si>
  <si>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</si>
  <si>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</si>
  <si>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</si>
  <si>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</si>
  <si>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</si>
  <si>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</si>
  <si>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</si>
  <si>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</si>
  <si>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</si>
  <si>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</si>
  <si>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</si>
  <si>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</si>
  <si>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</si>
  <si>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</si>
  <si>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</si>
  <si>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</si>
  <si>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</si>
  <si>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</si>
  <si>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</si>
  <si>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</si>
  <si>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</si>
  <si>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</si>
  <si>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</si>
  <si>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</si>
  <si>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</si>
  <si>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</si>
  <si>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</si>
  <si>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</si>
  <si>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</si>
  <si>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</si>
  <si>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</si>
  <si>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</si>
  <si>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</si>
  <si>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</si>
  <si>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</si>
  <si>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</si>
  <si>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</si>
  <si>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</si>
  <si>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</si>
  <si>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</si>
  <si>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</si>
  <si>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</si>
  <si>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</si>
  <si>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</si>
  <si>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</si>
  <si>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</si>
  <si>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</si>
  <si>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</si>
  <si>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</si>
  <si>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</si>
  <si>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</si>
  <si>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</si>
  <si>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</si>
  <si>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</si>
  <si>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</si>
  <si>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</si>
  <si>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</si>
  <si>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</si>
  <si>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</si>
  <si>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</si>
  <si>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</si>
  <si>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</si>
  <si>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</si>
  <si>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</si>
  <si>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</si>
  <si>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</si>
  <si>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</si>
  <si>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</si>
  <si>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</si>
  <si>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</si>
  <si>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</si>
  <si>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</si>
  <si>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</si>
  <si>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</si>
  <si>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</si>
  <si>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</si>
  <si>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</si>
  <si>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</si>
  <si>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</si>
  <si>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</si>
  <si>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</si>
  <si>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</si>
  <si>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</si>
  <si>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</si>
  <si>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</si>
  <si>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</si>
  <si>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</si>
  <si>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</si>
  <si>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</si>
  <si>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</si>
  <si>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</si>
  <si>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</si>
  <si>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</si>
  <si>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</si>
  <si>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</si>
  <si>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</si>
  <si>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</si>
  <si>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</si>
  <si>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</si>
  <si>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</si>
  <si>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</si>
  <si>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</si>
  <si>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</si>
  <si>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</si>
  <si>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</si>
  <si>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</si>
  <si>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</si>
  <si>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</si>
  <si>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</si>
  <si>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</si>
  <si>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</si>
  <si>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</si>
  <si>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</si>
  <si>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</si>
  <si>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</si>
  <si>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</si>
  <si>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</si>
  <si>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</si>
  <si>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</si>
  <si>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</si>
  <si>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</si>
  <si>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</si>
  <si>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</si>
  <si>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</si>
  <si>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</si>
  <si>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</si>
  <si>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</si>
  <si>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</si>
  <si>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</si>
  <si>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</si>
  <si>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</si>
  <si>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</si>
  <si>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</si>
  <si>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</si>
  <si>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</si>
  <si>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</si>
  <si>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</si>
  <si>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</si>
  <si>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</si>
  <si>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</si>
  <si>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</si>
  <si>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</si>
  <si>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</si>
  <si>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</si>
  <si>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</si>
  <si>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</si>
  <si>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</si>
  <si>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</si>
  <si>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</si>
  <si>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</si>
  <si>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</si>
  <si>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</si>
  <si>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</si>
  <si>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</si>
  <si>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</si>
  <si>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</si>
  <si>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</si>
  <si>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</si>
  <si>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</si>
  <si>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</si>
  <si>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</si>
  <si>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</si>
  <si>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</si>
  <si>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</si>
  <si>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</si>
  <si>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</si>
  <si>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</si>
  <si>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</si>
  <si>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</si>
  <si>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</si>
  <si>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</si>
  <si>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</si>
  <si>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</si>
  <si>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</si>
  <si>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</si>
  <si>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</si>
  <si>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</si>
  <si>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</si>
  <si>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</si>
  <si>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</si>
  <si>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</si>
  <si>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</si>
  <si>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</si>
  <si>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</si>
  <si>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</si>
  <si>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</si>
  <si>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</si>
  <si>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</si>
  <si>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</si>
  <si>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</si>
  <si>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</si>
  <si>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</si>
  <si>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</si>
  <si>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</si>
  <si>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</si>
  <si>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</si>
  <si>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</si>
  <si>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</si>
  <si>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</si>
  <si>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</si>
  <si>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</si>
  <si>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</si>
  <si>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</si>
  <si>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</si>
  <si>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</si>
  <si>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</si>
  <si>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</si>
  <si>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</si>
  <si>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</si>
  <si>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</si>
  <si>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</si>
  <si>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</si>
  <si>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</si>
  <si>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</si>
  <si>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</si>
  <si>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</si>
  <si>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</si>
  <si>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</si>
  <si>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</si>
  <si>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</si>
  <si>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</si>
  <si>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</si>
  <si>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</si>
  <si>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</si>
  <si>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</si>
  <si>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</si>
  <si>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</si>
  <si>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</si>
  <si>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</si>
  <si>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</si>
  <si>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</si>
  <si>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</si>
  <si>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</si>
  <si>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</si>
  <si>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</si>
  <si>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</si>
  <si>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</si>
  <si>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</si>
  <si>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</si>
  <si>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</si>
  <si>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</si>
  <si>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</si>
  <si>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</si>
  <si>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</si>
  <si>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</si>
  <si>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</si>
  <si>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</si>
  <si>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</si>
  <si>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</si>
  <si>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</si>
  <si>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</si>
  <si>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</si>
  <si>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</si>
  <si>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</si>
  <si>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</si>
  <si>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</si>
  <si>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</si>
  <si>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</si>
  <si>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</si>
  <si>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</si>
  <si>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</si>
  <si>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</si>
  <si>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</si>
  <si>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</si>
  <si>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</si>
  <si>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</si>
  <si>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</si>
  <si>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</si>
  <si>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</si>
  <si>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</si>
  <si>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</si>
  <si>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</si>
  <si>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</si>
  <si>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</si>
  <si>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</si>
  <si>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</si>
  <si>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</si>
  <si>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</si>
  <si>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</si>
  <si>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</si>
  <si>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</si>
  <si>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</si>
  <si>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</si>
  <si>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</si>
  <si>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</si>
  <si>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</si>
  <si>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</si>
  <si>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</si>
  <si>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</si>
  <si>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</si>
  <si>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</si>
  <si>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</si>
  <si>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</si>
  <si>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</si>
  <si>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</si>
  <si>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</si>
  <si>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</si>
  <si>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</si>
  <si>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</si>
  <si>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</si>
  <si>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</si>
  <si>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</si>
  <si>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</si>
  <si>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</si>
  <si>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</si>
  <si>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</si>
  <si>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</si>
  <si>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</si>
  <si>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</si>
  <si>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</si>
  <si>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</si>
  <si>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</si>
  <si>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</si>
  <si>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</si>
  <si>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</si>
  <si>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</si>
  <si>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</si>
  <si>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</si>
  <si>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</si>
  <si>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</si>
  <si>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</si>
  <si>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</si>
  <si>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</si>
  <si>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</si>
  <si>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</si>
  <si>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</si>
  <si>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</si>
  <si>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</si>
  <si>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</si>
  <si>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</si>
  <si>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</si>
  <si>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</si>
  <si>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</si>
  <si>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</si>
  <si>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</si>
  <si>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</si>
  <si>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</si>
  <si>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</si>
  <si>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</si>
  <si>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</si>
  <si>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</si>
  <si>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</si>
  <si>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</si>
  <si>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</si>
  <si>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</si>
  <si>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</si>
  <si>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</si>
  <si>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</si>
  <si>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</si>
  <si>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</si>
  <si>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</si>
  <si>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</si>
  <si>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</si>
  <si>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</si>
  <si>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</si>
  <si>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</si>
  <si>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</si>
  <si>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</si>
  <si>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</si>
  <si>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</si>
  <si>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</si>
  <si>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</si>
  <si>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</si>
  <si>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</si>
  <si>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</si>
  <si>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</si>
  <si>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</si>
  <si>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</si>
  <si>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</si>
  <si>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</si>
  <si>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</si>
  <si>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</si>
  <si>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</si>
  <si>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</si>
  <si>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</si>
  <si>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</si>
  <si>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</si>
  <si>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</si>
  <si>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</si>
  <si>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</si>
  <si>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</si>
  <si>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</si>
  <si>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</si>
  <si>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</si>
  <si>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</si>
  <si>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</si>
  <si>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</si>
  <si>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</si>
  <si>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</si>
  <si>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</si>
  <si>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</si>
  <si>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</si>
  <si>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</si>
  <si>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</si>
  <si>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</si>
  <si>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</si>
  <si>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</si>
  <si>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</si>
  <si>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</si>
  <si>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</si>
  <si>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</si>
  <si>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</si>
  <si>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</si>
  <si>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</si>
  <si>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</si>
  <si>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</si>
  <si>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</si>
  <si>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</si>
  <si>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</si>
  <si>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</si>
  <si>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</si>
  <si>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</si>
  <si>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</si>
  <si>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</si>
  <si>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</si>
  <si>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</si>
  <si>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</si>
  <si>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</si>
  <si>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</si>
  <si>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</si>
  <si>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</si>
  <si>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</si>
  <si>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</si>
  <si>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</si>
  <si>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</si>
  <si>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</si>
  <si>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</si>
  <si>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</si>
  <si>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</si>
  <si>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</si>
  <si>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</si>
  <si>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</si>
  <si>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</si>
  <si>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</si>
  <si>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</si>
  <si>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</si>
  <si>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</si>
  <si>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</si>
  <si>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</si>
  <si>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</si>
  <si>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</si>
  <si>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</si>
  <si>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</si>
  <si>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</si>
  <si>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</si>
  <si>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</si>
  <si>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</si>
  <si>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</si>
  <si>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</si>
  <si>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</si>
  <si>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</si>
  <si>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</si>
  <si>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</si>
  <si>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</si>
  <si>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</si>
  <si>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</si>
  <si>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</si>
  <si>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</si>
  <si>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</si>
  <si>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</si>
  <si>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</si>
  <si>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</si>
  <si>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</si>
  <si>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</si>
  <si>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</si>
  <si>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</si>
  <si>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</si>
  <si>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</si>
  <si>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</si>
  <si>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</si>
  <si>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</si>
  <si>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</si>
  <si>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</si>
  <si>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</si>
  <si>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</si>
  <si>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</si>
  <si>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</si>
  <si>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</si>
  <si>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</si>
  <si>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</si>
  <si>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</si>
  <si>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</si>
  <si>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</si>
  <si>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</si>
  <si>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</si>
  <si>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</si>
  <si>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</si>
  <si>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</si>
  <si>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</si>
  <si>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</si>
  <si>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</si>
  <si>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</si>
  <si>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</si>
  <si>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</si>
  <si>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</si>
  <si>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</si>
  <si>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</si>
  <si>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</si>
  <si>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</si>
  <si>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</si>
  <si>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</si>
  <si>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</si>
  <si>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</si>
  <si>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</si>
  <si>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</si>
  <si>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</si>
  <si>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</si>
  <si>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</si>
  <si>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</si>
  <si>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</si>
  <si>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</si>
  <si>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</si>
  <si>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</si>
  <si>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</si>
  <si>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</si>
  <si>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</si>
  <si>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</si>
  <si>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</si>
  <si>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</si>
  <si>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</si>
  <si>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</si>
  <si>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</si>
  <si>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</si>
  <si>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</si>
  <si>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</si>
  <si>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</si>
  <si>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</si>
  <si>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</si>
  <si>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</si>
  <si>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</si>
  <si>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</si>
  <si>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</si>
  <si>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</si>
  <si>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</si>
  <si>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</si>
  <si>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</si>
  <si>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</si>
  <si>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</si>
  <si>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</si>
  <si>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</si>
  <si>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</si>
  <si>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</si>
  <si>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</si>
  <si>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</si>
  <si>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</si>
  <si>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</si>
  <si>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</si>
  <si>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</si>
  <si>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</si>
  <si>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</si>
  <si>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</si>
  <si>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</si>
  <si>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</si>
  <si>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</si>
  <si>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</si>
  <si>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</si>
  <si>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</si>
  <si>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</si>
  <si>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</si>
  <si>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</si>
  <si>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</si>
  <si>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</si>
  <si>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</si>
  <si>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</si>
  <si>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</si>
  <si>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</si>
  <si>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</si>
  <si>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</si>
  <si>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</si>
  <si>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</si>
  <si>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</si>
  <si>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</si>
  <si>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</si>
  <si>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</si>
  <si>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</si>
  <si>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</si>
  <si>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</si>
  <si>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</si>
  <si>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</si>
  <si>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</si>
  <si>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</si>
  <si>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</si>
  <si>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</si>
  <si>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</si>
  <si>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</si>
  <si>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</si>
  <si>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</si>
  <si>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</si>
  <si>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</si>
  <si>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</si>
  <si>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</si>
  <si>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</si>
  <si>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</si>
  <si>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</si>
  <si>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</si>
  <si>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</si>
  <si>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</si>
  <si>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</si>
  <si>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</si>
  <si>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</si>
  <si>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</si>
  <si>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</si>
  <si>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</si>
  <si>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</si>
  <si>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</si>
  <si>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</si>
  <si>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</si>
  <si>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</si>
  <si>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</si>
  <si>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</si>
  <si>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</si>
  <si>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</si>
  <si>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</si>
  <si>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</si>
  <si>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</si>
  <si>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</si>
  <si>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</si>
  <si>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</si>
  <si>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</si>
  <si>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</si>
  <si>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</si>
  <si>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</si>
  <si>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</si>
  <si>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</si>
  <si>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</si>
  <si>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</si>
  <si>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</si>
  <si>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</si>
  <si>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</si>
  <si>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</si>
  <si>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</si>
  <si>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</si>
  <si>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</si>
  <si>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</si>
  <si>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</si>
  <si>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</si>
  <si>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</si>
  <si>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</si>
  <si>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</si>
  <si>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</si>
  <si>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</si>
  <si>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</si>
  <si>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</si>
  <si>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</si>
  <si>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</si>
  <si>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</si>
  <si>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</si>
  <si>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</si>
  <si>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</si>
  <si>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</si>
  <si>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</si>
  <si>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</si>
  <si>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</si>
  <si>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</si>
  <si>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</si>
  <si>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</si>
  <si>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</si>
  <si>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</si>
  <si>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</si>
  <si>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</si>
  <si>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</si>
  <si>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</si>
  <si>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</si>
  <si>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</si>
  <si>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</si>
  <si>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</si>
  <si>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</si>
  <si>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</si>
  <si>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</si>
  <si>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</si>
  <si>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</si>
  <si>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</si>
  <si>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</si>
  <si>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</si>
  <si>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</si>
  <si>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</si>
  <si>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</si>
  <si>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</si>
  <si>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</si>
  <si>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</si>
  <si>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</si>
  <si>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</si>
  <si>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</si>
  <si>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</si>
  <si>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</si>
  <si>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</si>
  <si>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</si>
  <si>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</si>
  <si>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</si>
  <si>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</si>
  <si>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</si>
  <si>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</si>
  <si>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</si>
  <si>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</si>
  <si>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</si>
  <si>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</si>
  <si>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</si>
  <si>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</si>
  <si>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</si>
  <si>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</si>
  <si>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</si>
  <si>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</si>
  <si>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</si>
  <si>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</si>
  <si>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</si>
  <si>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</si>
  <si>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</si>
  <si>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</si>
  <si>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</si>
  <si>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</si>
  <si>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</si>
  <si>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</si>
  <si>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</si>
  <si>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</si>
  <si>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</si>
  <si>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</si>
  <si>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</si>
  <si>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</si>
  <si>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</si>
  <si>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</si>
  <si>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</si>
  <si>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</si>
  <si>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</si>
  <si>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</si>
  <si>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</si>
  <si>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</si>
  <si>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</si>
  <si>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</si>
  <si>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</si>
  <si>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</si>
  <si>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</si>
  <si>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</si>
  <si>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</si>
  <si>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</si>
  <si>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</si>
  <si>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</si>
  <si>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</si>
  <si>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</si>
  <si>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</si>
  <si>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</si>
  <si>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</si>
  <si>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</si>
  <si>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</si>
  <si>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</si>
  <si>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</si>
  <si>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</si>
  <si>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</si>
  <si>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</si>
  <si>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</si>
  <si>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</si>
  <si>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</si>
  <si>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</si>
  <si>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</si>
  <si>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</si>
  <si>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</si>
  <si>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</si>
  <si>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</si>
  <si>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</si>
  <si>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</si>
  <si>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</si>
  <si>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</si>
  <si>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</si>
  <si>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</si>
  <si>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</si>
  <si>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</si>
  <si>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</si>
  <si>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</si>
  <si>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</si>
  <si>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</si>
  <si>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</si>
  <si>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</si>
  <si>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</si>
  <si>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</si>
  <si>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</si>
  <si>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</si>
  <si>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</si>
  <si>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</si>
  <si>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</si>
  <si>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</si>
  <si>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</si>
  <si>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</si>
  <si>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</si>
  <si>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</si>
  <si>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</si>
  <si>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</si>
  <si>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</si>
  <si>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</si>
  <si>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</si>
  <si>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</si>
  <si>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</si>
  <si>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</si>
  <si>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</si>
  <si>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</si>
  <si>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</si>
  <si>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</si>
  <si>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</si>
  <si>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</si>
  <si>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</si>
  <si>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</si>
  <si>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</si>
  <si>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</si>
  <si>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</si>
  <si>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</si>
  <si>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</si>
  <si>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</si>
  <si>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</si>
  <si>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</si>
  <si>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</si>
  <si>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</si>
  <si>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</si>
  <si>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</si>
  <si>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</si>
  <si>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</si>
  <si>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</si>
  <si>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</si>
  <si>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</si>
  <si>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</si>
  <si>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</si>
  <si>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</si>
  <si>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</si>
  <si>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</si>
  <si>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</si>
  <si>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</si>
  <si>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</si>
  <si>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</si>
  <si>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</si>
  <si>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</si>
  <si>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</si>
  <si>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</si>
  <si>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</si>
  <si>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</si>
  <si>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</si>
  <si>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</si>
  <si>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</si>
  <si>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</si>
  <si>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</si>
  <si>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</si>
  <si>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</si>
  <si>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</si>
  <si>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</si>
  <si>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</si>
  <si>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</si>
  <si>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</si>
  <si>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</si>
  <si>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</si>
  <si>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</si>
  <si>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</si>
  <si>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</si>
  <si>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</si>
  <si>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</si>
  <si>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</si>
  <si>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</si>
  <si>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</si>
  <si>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</si>
  <si>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</si>
  <si>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</si>
  <si>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</si>
  <si>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</si>
  <si>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</si>
  <si>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</si>
  <si>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</si>
  <si>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</si>
  <si>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</si>
  <si>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</si>
  <si>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</si>
  <si>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</si>
  <si>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</si>
  <si>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</si>
  <si>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</si>
  <si>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</si>
  <si>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</si>
  <si>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</si>
  <si>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</si>
  <si>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</si>
  <si>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</si>
  <si>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</si>
  <si>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</si>
  <si>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</si>
  <si>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</si>
  <si>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</si>
  <si>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</si>
  <si>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</si>
  <si>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</si>
  <si>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</si>
  <si>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</si>
  <si>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</si>
  <si>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</si>
  <si>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</si>
  <si>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</si>
  <si>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</si>
  <si>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</si>
  <si>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</si>
  <si>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</si>
  <si>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</si>
  <si>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</si>
  <si>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</si>
  <si>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</si>
  <si>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</si>
  <si>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</si>
  <si>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</si>
  <si>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</si>
  <si>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</si>
  <si>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</si>
  <si>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</si>
  <si>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</si>
  <si>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</si>
  <si>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</si>
  <si>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</si>
  <si>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</si>
  <si>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</si>
  <si>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</si>
  <si>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</si>
  <si>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</si>
  <si>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</si>
  <si>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</si>
  <si>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</si>
  <si>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</si>
  <si>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</si>
  <si>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</si>
  <si>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</si>
  <si>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</si>
  <si>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</si>
  <si>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</si>
  <si>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</si>
  <si>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</si>
  <si>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</si>
  <si>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</si>
  <si>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</si>
  <si>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</si>
  <si>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</si>
  <si>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</si>
  <si>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</si>
  <si>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</si>
  <si>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</si>
  <si>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</si>
  <si>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</si>
  <si>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</si>
  <si>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</si>
  <si>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</si>
  <si>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</si>
  <si>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</si>
  <si>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</si>
  <si>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</si>
  <si>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</si>
  <si>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</si>
  <si>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</si>
  <si>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</si>
  <si>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</si>
  <si>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</si>
  <si>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</si>
  <si>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</si>
  <si>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</si>
  <si>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</si>
  <si>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</si>
  <si>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</si>
  <si>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</si>
  <si>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</si>
  <si>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</si>
  <si>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</si>
  <si>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</si>
  <si>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</si>
  <si>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</si>
  <si>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</si>
  <si>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</si>
  <si>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</si>
  <si>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</si>
  <si>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</si>
  <si>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</si>
  <si>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</si>
  <si>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</si>
  <si>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</si>
  <si>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</si>
  <si>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</si>
  <si>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</si>
  <si>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</si>
  <si>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</si>
  <si>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</si>
  <si>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</si>
  <si>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</si>
  <si>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</si>
  <si>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</si>
  <si>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</si>
  <si>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</si>
  <si>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</si>
  <si>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</si>
  <si>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</si>
  <si>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</si>
  <si>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</si>
  <si>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</si>
  <si>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</si>
  <si>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</si>
  <si>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</si>
  <si>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</si>
  <si>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</si>
  <si>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</si>
  <si>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</si>
  <si>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</si>
  <si>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</si>
  <si>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</si>
  <si>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</si>
  <si>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</si>
  <si>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</si>
  <si>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</si>
  <si>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</si>
  <si>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</si>
  <si>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</si>
  <si>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</si>
  <si>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</si>
  <si>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</si>
  <si>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</si>
  <si>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</si>
  <si>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</si>
  <si>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</si>
  <si>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</si>
  <si>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</si>
  <si>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</si>
  <si>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</si>
  <si>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</si>
  <si>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</si>
  <si>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</si>
  <si>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</si>
  <si>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</si>
  <si>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</si>
  <si>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</si>
  <si>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</si>
  <si>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</si>
  <si>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</si>
  <si>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</si>
  <si>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</si>
  <si>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</si>
  <si>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</si>
  <si>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</si>
  <si>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</si>
  <si>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</si>
  <si>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</si>
  <si>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</si>
  <si>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</si>
  <si>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</si>
  <si>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</si>
  <si>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</si>
  <si>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</si>
  <si>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</si>
  <si>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</si>
  <si>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</si>
  <si>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</si>
  <si>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</si>
  <si>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</si>
  <si>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</si>
  <si>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</si>
  <si>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</si>
  <si>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</si>
  <si>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</si>
  <si>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</si>
  <si>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</si>
  <si>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</si>
  <si>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</si>
  <si>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</si>
  <si>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</si>
  <si>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</si>
  <si>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</si>
  <si>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</si>
  <si>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</si>
  <si>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</si>
  <si>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</si>
  <si>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</si>
  <si>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</si>
  <si>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</si>
  <si>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</si>
  <si>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</si>
  <si>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</si>
  <si>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</si>
  <si>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</si>
  <si>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</si>
  <si>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</si>
  <si>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</si>
  <si>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</si>
  <si>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</si>
  <si>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</si>
  <si>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</si>
  <si>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</si>
  <si>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</si>
  <si>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</si>
  <si>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</si>
  <si>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</si>
  <si>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</si>
  <si>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</si>
  <si>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</si>
  <si>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</si>
  <si>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</si>
  <si>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</si>
  <si>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</si>
  <si>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</si>
  <si>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</si>
  <si>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</si>
  <si>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</si>
  <si>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</si>
  <si>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</si>
  <si>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</si>
  <si>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</si>
  <si>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</si>
  <si>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</si>
  <si>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</si>
  <si>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</si>
  <si>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</si>
  <si>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</si>
  <si>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</si>
  <si>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</si>
  <si>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</si>
  <si>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</si>
  <si>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</si>
  <si>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</si>
  <si>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</si>
  <si>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</si>
  <si>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</si>
  <si>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</si>
  <si>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</si>
  <si>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</si>
  <si>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</si>
  <si>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</si>
  <si>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</si>
  <si>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</si>
  <si>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</si>
  <si>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</si>
  <si>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</si>
  <si>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</si>
  <si>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</si>
  <si>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</si>
  <si>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</si>
  <si>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</si>
  <si>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</si>
  <si>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</si>
  <si>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</si>
  <si>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</si>
  <si>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</si>
  <si>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</si>
  <si>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</si>
  <si>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</si>
  <si>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</si>
  <si>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</si>
  <si>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</si>
  <si>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</si>
  <si>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</si>
  <si>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</si>
  <si>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</si>
  <si>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</si>
  <si>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</si>
  <si>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</si>
  <si>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</si>
  <si>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</si>
  <si>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</si>
  <si>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</si>
  <si>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</si>
  <si>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</si>
  <si>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</si>
  <si>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</si>
  <si>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</si>
  <si>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</si>
  <si>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</si>
  <si>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</si>
  <si>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</si>
  <si>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</si>
  <si>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</si>
  <si>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</si>
  <si>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</si>
  <si>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</si>
  <si>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</si>
  <si>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</si>
  <si>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</si>
  <si>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</si>
  <si>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</si>
  <si>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</si>
  <si>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</si>
  <si>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</si>
  <si>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</si>
  <si>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</si>
  <si>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</si>
  <si>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</si>
  <si>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</si>
  <si>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</si>
  <si>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</si>
  <si>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</si>
  <si>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</si>
  <si>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</si>
  <si>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</si>
  <si>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</si>
  <si>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</si>
  <si>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</si>
  <si>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</si>
  <si>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</si>
  <si>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</si>
  <si>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</si>
  <si>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</si>
  <si>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</si>
  <si>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</si>
  <si>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</si>
  <si>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</si>
  <si>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</si>
  <si>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</si>
  <si>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</si>
  <si>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</si>
  <si>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</si>
  <si>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</si>
  <si>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</si>
  <si>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</si>
  <si>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</si>
  <si>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</si>
  <si>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</si>
  <si>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</si>
  <si>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</si>
  <si>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</si>
  <si>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</si>
  <si>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</si>
  <si>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</si>
  <si>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</si>
  <si>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</si>
  <si>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</si>
  <si>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</si>
  <si>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</si>
  <si>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</si>
  <si>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</si>
  <si>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</si>
  <si>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</si>
  <si>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</si>
  <si>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</si>
  <si>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</si>
  <si>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</si>
  <si>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</si>
  <si>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</si>
  <si>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</si>
  <si>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</si>
  <si>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</si>
  <si>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</si>
  <si>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</si>
  <si>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</si>
  <si>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</si>
  <si>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</si>
  <si>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</si>
  <si>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</si>
  <si>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</si>
  <si>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</si>
  <si>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</si>
  <si>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</si>
  <si>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</si>
  <si>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</si>
  <si>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</si>
  <si>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</si>
  <si>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</si>
  <si>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</si>
  <si>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</si>
  <si>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</si>
  <si>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</si>
  <si>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</si>
  <si>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</si>
  <si>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</si>
  <si>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</si>
  <si>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</si>
  <si>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</si>
  <si>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</si>
  <si>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</si>
  <si>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</si>
  <si>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</si>
  <si>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</si>
  <si>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</si>
  <si>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</si>
  <si>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</si>
  <si>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</si>
  <si>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</si>
  <si>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</si>
  <si>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</si>
  <si>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</si>
  <si>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</si>
  <si>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</si>
  <si>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</si>
  <si>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</si>
  <si>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</si>
  <si>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</si>
  <si>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</si>
  <si>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</si>
  <si>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</si>
  <si>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</si>
  <si>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</si>
  <si>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</si>
  <si>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</si>
  <si>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</si>
  <si>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</si>
  <si>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</si>
  <si>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</si>
  <si>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</si>
  <si>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</si>
  <si>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</si>
  <si>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</si>
  <si>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</si>
  <si>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</si>
  <si>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</si>
  <si>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</si>
  <si>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</si>
  <si>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</si>
  <si>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</si>
  <si>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</si>
  <si>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</si>
  <si>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</si>
  <si>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</si>
  <si>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</si>
  <si>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</si>
  <si>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</si>
  <si>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</si>
  <si>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</si>
  <si>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</si>
  <si>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</si>
  <si>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</si>
  <si>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</si>
  <si>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</si>
  <si>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</si>
  <si>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</si>
  <si>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</si>
  <si>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</si>
  <si>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</si>
  <si>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</si>
  <si>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</si>
  <si>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</si>
  <si>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</si>
  <si>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</si>
  <si>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</si>
  <si>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</si>
  <si>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</si>
  <si>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</si>
  <si>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</si>
  <si>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</si>
  <si>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</si>
  <si>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</si>
  <si>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</si>
  <si>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</si>
  <si>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</si>
  <si>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</si>
  <si>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</si>
  <si>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</si>
  <si>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</si>
  <si>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</si>
  <si>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</si>
  <si>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</si>
  <si>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</si>
  <si>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</si>
  <si>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</si>
  <si>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</si>
  <si>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</si>
  <si>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</si>
  <si>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</si>
  <si>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</si>
  <si>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</si>
  <si>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</si>
  <si>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</si>
  <si>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</si>
  <si>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</si>
  <si>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</si>
  <si>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</si>
  <si>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</si>
  <si>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</si>
  <si>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</si>
  <si>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</si>
  <si>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</si>
  <si>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</si>
  <si>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</si>
  <si>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</si>
  <si>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</si>
  <si>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</si>
  <si>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</si>
  <si>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</si>
  <si>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</si>
  <si>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</si>
  <si>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</si>
  <si>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</si>
  <si>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</si>
  <si>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</si>
  <si>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</si>
  <si>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</si>
  <si>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</si>
  <si>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</si>
  <si>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</si>
  <si>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</si>
  <si>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</si>
  <si>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</si>
  <si>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</si>
  <si>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</si>
  <si>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</si>
  <si>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</si>
  <si>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</si>
  <si>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</si>
  <si>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</si>
  <si>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</si>
  <si>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</si>
  <si>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</si>
  <si>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</si>
  <si>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</si>
  <si>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</si>
  <si>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</si>
  <si>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</si>
  <si>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</si>
  <si>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</si>
  <si>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</si>
  <si>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</si>
  <si>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</si>
  <si>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</si>
  <si>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</si>
  <si>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</si>
  <si>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</si>
  <si>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</si>
  <si>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</si>
  <si>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</si>
  <si>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</si>
  <si>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</si>
  <si>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</si>
  <si>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</si>
  <si>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</si>
  <si>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</si>
  <si>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</si>
  <si>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</si>
  <si>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</si>
  <si>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</si>
  <si>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</si>
  <si>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</si>
  <si>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</si>
  <si>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</si>
  <si>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</si>
  <si>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</si>
  <si>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</si>
  <si>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</si>
  <si>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</si>
  <si>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</si>
  <si>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</si>
  <si>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</si>
  <si>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</si>
  <si>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</si>
  <si>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</si>
  <si>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</si>
  <si>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</si>
  <si>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</si>
  <si>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</si>
  <si>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</si>
  <si>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</si>
  <si>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</si>
  <si>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</si>
  <si>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</si>
  <si>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</si>
  <si>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</si>
  <si>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</si>
  <si>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</si>
  <si>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</si>
  <si>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</si>
  <si>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</si>
  <si>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</si>
  <si>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</si>
  <si>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</si>
  <si>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</si>
  <si>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</si>
  <si>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</si>
  <si>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</si>
  <si>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</si>
  <si>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</si>
  <si>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</si>
  <si>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</si>
  <si>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</si>
  <si>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</si>
  <si>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</si>
  <si>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</si>
  <si>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</si>
  <si>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</si>
  <si>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</si>
  <si>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</si>
  <si>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</si>
  <si>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</si>
  <si>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</si>
  <si>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</si>
  <si>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</si>
  <si>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</si>
  <si>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</si>
  <si>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</si>
  <si>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</si>
  <si>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</si>
  <si>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</si>
  <si>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</si>
  <si>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</si>
  <si>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</si>
  <si>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</si>
  <si>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</si>
  <si>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</si>
  <si>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</si>
  <si>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</si>
  <si>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</si>
  <si>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</si>
  <si>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</si>
  <si>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</si>
  <si>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</si>
  <si>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</si>
  <si>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</si>
  <si>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</si>
  <si>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</si>
  <si>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</si>
  <si>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</si>
  <si>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</si>
  <si>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</si>
  <si>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</si>
  <si>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</si>
  <si>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</si>
  <si>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</si>
  <si>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</si>
  <si>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</si>
  <si>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</si>
  <si>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</si>
  <si>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</si>
  <si>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</si>
  <si>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</si>
  <si>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</si>
  <si>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</si>
  <si>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</si>
  <si>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</si>
  <si>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</si>
  <si>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</si>
  <si>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</si>
  <si>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</si>
  <si>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</si>
  <si>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</si>
  <si>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</si>
  <si>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</si>
  <si>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</si>
  <si>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</si>
  <si>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</si>
  <si>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</si>
  <si>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</si>
  <si>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</si>
  <si>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</si>
  <si>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</si>
  <si>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</si>
  <si>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</si>
  <si>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</si>
  <si>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</si>
  <si>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</si>
  <si>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</si>
  <si>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</si>
  <si>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</si>
  <si>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</si>
  <si>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</si>
  <si>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</si>
  <si>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</si>
  <si>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</si>
  <si>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</si>
  <si>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</si>
  <si>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</si>
  <si>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</si>
  <si>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</si>
  <si>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</si>
  <si>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</si>
  <si>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</si>
  <si>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</si>
  <si>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</si>
  <si>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</si>
  <si>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</si>
  <si>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</si>
  <si>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</si>
  <si>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</si>
  <si>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</si>
  <si>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</si>
  <si>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</si>
  <si>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</si>
  <si>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</si>
  <si>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</si>
  <si>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</si>
  <si>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</si>
  <si>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</si>
  <si>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</si>
  <si>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</si>
  <si>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</si>
  <si>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</si>
  <si>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</si>
  <si>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</si>
  <si>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</si>
  <si>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</si>
  <si>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</si>
  <si>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</si>
  <si>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</si>
  <si>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</si>
  <si>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</si>
  <si>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</si>
  <si>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</si>
  <si>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</si>
  <si>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</si>
  <si>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</si>
  <si>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</si>
  <si>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</si>
  <si>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</si>
  <si>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</si>
  <si>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</si>
  <si>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</si>
  <si>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</si>
  <si>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</si>
  <si>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</si>
  <si>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</si>
  <si>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</si>
  <si>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</si>
  <si>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</si>
  <si>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</si>
  <si>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</si>
  <si>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</si>
  <si>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</si>
  <si>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</si>
  <si>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</si>
  <si>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</si>
  <si>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</si>
  <si>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</si>
  <si>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</si>
  <si>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</si>
  <si>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</si>
  <si>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</si>
  <si>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</si>
  <si>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</si>
  <si>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</si>
  <si>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</si>
  <si>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</si>
  <si>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</si>
  <si>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</si>
  <si>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</si>
  <si>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</si>
  <si>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</si>
  <si>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</si>
  <si>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</si>
  <si>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</si>
  <si>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</si>
  <si>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</si>
  <si>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</si>
  <si>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</si>
  <si>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</si>
  <si>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</si>
  <si>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</si>
  <si>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</si>
  <si>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</si>
  <si>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</si>
  <si>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</si>
  <si>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</si>
  <si>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</si>
  <si>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</si>
  <si>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</si>
  <si>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</si>
  <si>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</si>
  <si>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</si>
  <si>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</si>
  <si>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</si>
  <si>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</si>
  <si>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</si>
  <si>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</si>
  <si>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</si>
  <si>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</si>
  <si>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</si>
  <si>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</si>
  <si>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</si>
  <si>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</si>
  <si>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</si>
  <si>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</si>
  <si>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</si>
  <si>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</si>
  <si>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</si>
  <si>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</si>
  <si>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</si>
  <si>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</si>
  <si>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</si>
  <si>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</si>
  <si>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</si>
  <si>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</si>
  <si>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</si>
  <si>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</si>
  <si>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</si>
  <si>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</si>
  <si>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</si>
  <si>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</si>
  <si>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</si>
  <si>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</si>
  <si>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</si>
  <si>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</si>
  <si>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</si>
  <si>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</si>
  <si>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</si>
  <si>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</si>
  <si>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</si>
  <si>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</si>
  <si>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</si>
  <si>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</si>
  <si>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</si>
  <si>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</si>
  <si>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</si>
  <si>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</si>
  <si>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</si>
  <si>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</si>
  <si>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</si>
  <si>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</si>
  <si>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</si>
  <si>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</si>
  <si>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</si>
  <si>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</si>
  <si>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</si>
  <si>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</si>
  <si>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</si>
  <si>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</si>
  <si>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</si>
  <si>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</si>
  <si>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</si>
  <si>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</si>
  <si>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</si>
  <si>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</si>
  <si>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</si>
  <si>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</si>
  <si>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</si>
  <si>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</si>
  <si>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</si>
  <si>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</si>
  <si>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</si>
  <si>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</si>
  <si>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</si>
  <si>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</si>
  <si>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</si>
  <si>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</si>
  <si>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</si>
  <si>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</si>
  <si>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</si>
  <si>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</si>
  <si>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</si>
  <si>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</si>
  <si>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</si>
  <si>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</si>
  <si>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</si>
  <si>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</si>
  <si>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</si>
  <si>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</si>
  <si>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</si>
  <si>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</si>
  <si>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</si>
  <si>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</si>
  <si>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</si>
  <si>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</si>
  <si>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</si>
  <si>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</si>
  <si>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</si>
  <si>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</si>
  <si>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</si>
  <si>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</si>
  <si>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</si>
  <si>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</si>
  <si>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</si>
  <si>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</si>
  <si>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</si>
  <si>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</si>
  <si>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</si>
  <si>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</si>
  <si>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</si>
  <si>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</si>
  <si>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</si>
  <si>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</si>
  <si>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</si>
  <si>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</si>
  <si>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</si>
  <si>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</si>
  <si>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</si>
  <si>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</si>
  <si>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</si>
  <si>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</si>
  <si>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</si>
  <si>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</si>
  <si>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</si>
  <si>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</si>
  <si>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</si>
  <si>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</si>
  <si>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</si>
  <si>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</si>
  <si>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</si>
  <si>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</si>
  <si>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</si>
  <si>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</si>
  <si>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</si>
  <si>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</si>
  <si>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</si>
  <si>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</si>
  <si>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</si>
  <si>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</si>
  <si>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</si>
  <si>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</si>
  <si>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</si>
  <si>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</si>
  <si>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</si>
  <si>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</si>
  <si>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</si>
  <si>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</si>
  <si>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</si>
  <si>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</si>
  <si>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</si>
  <si>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</si>
  <si>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</si>
  <si>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</si>
  <si>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</si>
  <si>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</si>
  <si>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</si>
  <si>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</si>
  <si>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</si>
  <si>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</si>
  <si>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</si>
  <si>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</si>
  <si>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</si>
  <si>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</si>
  <si>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</si>
  <si>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</si>
  <si>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</si>
  <si>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</si>
  <si>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</si>
  <si>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</si>
  <si>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</si>
  <si>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</si>
  <si>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</si>
  <si>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</si>
  <si>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</si>
  <si>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</si>
  <si>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</si>
  <si>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</si>
  <si>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</si>
  <si>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</si>
  <si>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</si>
  <si>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</si>
  <si>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</si>
  <si>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</si>
  <si>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</si>
  <si>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</si>
  <si>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</si>
  <si>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</si>
  <si>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</si>
  <si>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</si>
  <si>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</si>
  <si>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</si>
  <si>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</si>
  <si>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</si>
  <si>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</si>
  <si>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</si>
  <si>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</si>
  <si>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</si>
  <si>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</si>
  <si>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</si>
  <si>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</si>
  <si>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</si>
  <si>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</si>
  <si>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</si>
  <si>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</si>
  <si>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</si>
  <si>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</si>
  <si>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</si>
  <si>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</si>
  <si>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</si>
  <si>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</si>
  <si>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</si>
  <si>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</si>
  <si>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</si>
  <si>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</si>
  <si>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</si>
  <si>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</si>
  <si>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</si>
  <si>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</si>
  <si>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</si>
  <si>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</si>
  <si>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</si>
  <si>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</si>
  <si>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</si>
  <si>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</si>
  <si>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</si>
  <si>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</si>
  <si>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</si>
  <si>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</si>
  <si>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</si>
  <si>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</si>
  <si>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</si>
  <si>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</si>
  <si>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</si>
  <si>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</si>
  <si>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</si>
  <si>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</si>
  <si>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</si>
  <si>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</si>
  <si>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</si>
  <si>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</si>
  <si>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</si>
  <si>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</si>
  <si>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</si>
  <si>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</si>
  <si>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</si>
  <si>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</si>
  <si>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</si>
  <si>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</si>
  <si>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</si>
  <si>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</si>
  <si>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</si>
  <si>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</si>
  <si>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</si>
  <si>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</si>
  <si>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</si>
  <si>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</si>
  <si>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</si>
  <si>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</si>
  <si>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</si>
  <si>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</si>
  <si>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</si>
  <si>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</si>
  <si>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</si>
  <si>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</si>
  <si>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</si>
  <si>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</si>
  <si>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</si>
  <si>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</si>
  <si>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</si>
  <si>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</si>
  <si>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</si>
  <si>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</si>
  <si>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</si>
  <si>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</si>
  <si>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</si>
  <si>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</si>
  <si>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</si>
  <si>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</si>
  <si>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</si>
  <si>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</si>
  <si>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</si>
  <si>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</si>
  <si>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</si>
  <si>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</si>
  <si>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</si>
  <si>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</si>
  <si>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</si>
  <si>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</si>
  <si>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</si>
  <si>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</si>
  <si>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</si>
  <si>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</si>
  <si>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</si>
  <si>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</si>
  <si>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</si>
  <si>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</si>
  <si>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</si>
  <si>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</si>
  <si>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</si>
  <si>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</si>
  <si>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</si>
  <si>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</si>
  <si>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</si>
  <si>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</si>
  <si>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</si>
  <si>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</si>
  <si>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</si>
  <si>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</si>
  <si>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</si>
  <si>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</si>
  <si>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</si>
  <si>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</si>
  <si>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</si>
  <si>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</si>
  <si>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</si>
  <si>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</si>
  <si>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</si>
  <si>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</si>
  <si>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</si>
  <si>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</si>
  <si>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</si>
  <si>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</si>
  <si>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</si>
  <si>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</si>
  <si>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</si>
  <si>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</si>
  <si>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</si>
  <si>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</si>
  <si>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</si>
  <si>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</si>
  <si>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</si>
  <si>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</si>
  <si>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</si>
  <si>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</si>
  <si>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</si>
  <si>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</si>
  <si>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</si>
  <si>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</si>
  <si>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</si>
  <si>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</si>
  <si>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</si>
  <si>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</si>
  <si>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</si>
  <si>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</si>
  <si>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</si>
  <si>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</si>
  <si>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</si>
  <si>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</si>
  <si>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</si>
  <si>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</si>
  <si>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</si>
  <si>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</si>
  <si>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</si>
  <si>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</si>
  <si>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</si>
  <si>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</si>
  <si>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</si>
  <si>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</si>
  <si>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</si>
  <si>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</si>
  <si>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</si>
  <si>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</si>
  <si>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</si>
  <si>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</si>
  <si>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</si>
  <si>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</si>
  <si>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</si>
  <si>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</si>
  <si>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</si>
  <si>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</si>
  <si>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</si>
  <si>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</si>
  <si>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</si>
  <si>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</si>
  <si>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</si>
  <si>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</si>
  <si>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</si>
  <si>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</si>
  <si>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</si>
  <si>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</si>
  <si>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</si>
  <si>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</si>
  <si>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</si>
  <si>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</si>
  <si>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</si>
  <si>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</si>
  <si>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</si>
  <si>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</si>
  <si>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</si>
  <si>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</si>
  <si>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</si>
  <si>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</si>
  <si>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</si>
  <si>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</si>
  <si>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</si>
  <si>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</si>
  <si>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</si>
  <si>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</si>
  <si>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</si>
  <si>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</si>
  <si>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</si>
  <si>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</si>
  <si>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</si>
  <si>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</si>
  <si>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</si>
  <si>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</si>
  <si>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</si>
  <si>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</si>
  <si>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</si>
  <si>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</si>
  <si>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</si>
  <si>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</si>
  <si>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</si>
  <si>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</si>
  <si>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</si>
  <si>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</si>
  <si>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</si>
  <si>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</si>
  <si>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</si>
  <si>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</si>
  <si>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</si>
  <si>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</si>
  <si>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</si>
  <si>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</si>
  <si>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</si>
  <si>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</si>
  <si>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</si>
  <si>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</si>
  <si>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</si>
  <si>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</si>
  <si>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</si>
  <si>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</si>
  <si>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</si>
  <si>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</si>
  <si>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</si>
  <si>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</si>
  <si>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</si>
  <si>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</si>
  <si>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</si>
  <si>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</si>
  <si>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</si>
  <si>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</si>
  <si>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</si>
  <si>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</si>
  <si>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</si>
  <si>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</si>
  <si>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</si>
  <si>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</si>
  <si>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</si>
  <si>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</si>
  <si>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</si>
  <si>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</si>
  <si>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</si>
  <si>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</si>
  <si>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</si>
  <si>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</si>
  <si>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</si>
  <si>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</si>
  <si>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</si>
  <si>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</si>
  <si>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</si>
  <si>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</si>
  <si>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</si>
  <si>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</si>
  <si>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</si>
  <si>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</si>
  <si>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</si>
  <si>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</si>
  <si>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</si>
  <si>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</si>
  <si>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</si>
  <si>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</si>
  <si>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</si>
  <si>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</si>
  <si>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</si>
  <si>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</si>
  <si>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</si>
  <si>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</si>
  <si>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</si>
  <si>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</si>
  <si>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</si>
  <si>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</si>
  <si>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</si>
  <si>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</si>
  <si>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</si>
  <si>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</si>
  <si>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</si>
  <si>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</si>
  <si>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</si>
  <si>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</si>
  <si>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</si>
  <si>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</si>
  <si>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</si>
  <si>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</si>
  <si>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</si>
  <si>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</si>
  <si>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</si>
  <si>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</si>
  <si>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</si>
  <si>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</si>
  <si>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</si>
  <si>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</si>
  <si>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</si>
  <si>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</si>
  <si>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</si>
  <si>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</si>
  <si>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</si>
  <si>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</si>
  <si>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</si>
  <si>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</si>
  <si>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</si>
  <si>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</si>
  <si>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</si>
  <si>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</si>
  <si>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</si>
  <si>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</si>
  <si>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</si>
  <si>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</si>
  <si>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</si>
  <si>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</si>
  <si>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</si>
  <si>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</si>
  <si>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</si>
  <si>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</si>
  <si>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</si>
  <si>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</si>
  <si>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</si>
  <si>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</si>
  <si>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</si>
  <si>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</si>
  <si>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</si>
  <si>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</si>
  <si>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</si>
  <si>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</si>
  <si>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</si>
  <si>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</si>
  <si>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</si>
  <si>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</si>
  <si>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</si>
  <si>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</si>
  <si>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</si>
  <si>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</si>
  <si>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</si>
  <si>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</si>
  <si>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</si>
  <si>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</si>
  <si>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</si>
  <si>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</si>
  <si>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</si>
  <si>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</si>
  <si>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</si>
  <si>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</si>
  <si>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</si>
  <si>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</si>
  <si>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</si>
  <si>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</si>
  <si>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</si>
  <si>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</si>
  <si>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</si>
  <si>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</si>
  <si>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</si>
  <si>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</si>
  <si>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</si>
  <si>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</si>
  <si>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</si>
  <si>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</si>
  <si>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</si>
  <si>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</si>
  <si>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</si>
  <si>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</si>
  <si>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</si>
  <si>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</si>
  <si>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</si>
  <si>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</si>
  <si>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</si>
  <si>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</si>
  <si>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</si>
  <si>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</si>
  <si>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</si>
  <si>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</si>
  <si>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</si>
  <si>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</si>
  <si>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</si>
  <si>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</si>
  <si>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</si>
  <si>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</si>
  <si>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</si>
  <si>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</si>
  <si>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</si>
  <si>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</si>
  <si>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</si>
  <si>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</si>
  <si>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</si>
  <si>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</si>
  <si>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</si>
  <si>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</si>
  <si>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</si>
  <si>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</si>
  <si>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</si>
  <si>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</si>
  <si>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</si>
  <si>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</si>
  <si>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</si>
  <si>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</si>
  <si>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</si>
  <si>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</si>
  <si>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</si>
  <si>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</si>
  <si>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</si>
  <si>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</si>
  <si>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</si>
  <si>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</si>
  <si>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</si>
  <si>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</si>
  <si>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</si>
  <si>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</si>
  <si>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</si>
  <si>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</si>
  <si>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</si>
  <si>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</si>
  <si>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</si>
  <si>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</si>
  <si>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</si>
  <si>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</si>
  <si>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</si>
  <si>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</si>
  <si>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</si>
  <si>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</si>
  <si>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</si>
  <si>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</si>
  <si>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</si>
  <si>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</si>
  <si>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</si>
  <si>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</si>
  <si>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</si>
  <si>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</si>
  <si>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</si>
  <si>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</si>
  <si>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</si>
  <si>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</si>
  <si>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</si>
  <si>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</si>
  <si>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</si>
  <si>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</si>
  <si>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</si>
  <si>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</si>
  <si>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</si>
  <si>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</si>
  <si>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</si>
  <si>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</si>
  <si>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</si>
  <si>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</si>
  <si>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</si>
  <si>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</si>
  <si>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</si>
  <si>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</si>
  <si>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</si>
  <si>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</si>
  <si>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</si>
  <si>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</si>
  <si>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</si>
  <si>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</si>
  <si>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</si>
  <si>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</si>
  <si>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</si>
  <si>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</si>
  <si>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</si>
  <si>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</si>
  <si>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</si>
  <si>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</si>
  <si>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</si>
  <si>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</si>
  <si>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</si>
  <si>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</si>
  <si>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</si>
  <si>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</si>
  <si>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</si>
  <si>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</si>
  <si>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</si>
  <si>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</si>
  <si>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</si>
  <si>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</si>
  <si>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</si>
  <si>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</si>
  <si>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</si>
  <si>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</si>
  <si>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</si>
  <si>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</si>
  <si>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</si>
  <si>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</si>
  <si>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</si>
  <si>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</si>
  <si>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</si>
  <si>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</si>
  <si>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</si>
  <si>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</si>
  <si>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</si>
  <si>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</si>
  <si>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</si>
  <si>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</si>
  <si>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</si>
  <si>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</si>
  <si>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</si>
  <si>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</si>
  <si>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</si>
  <si>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</si>
  <si>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</si>
  <si>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</si>
  <si>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</si>
  <si>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</si>
  <si>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</si>
  <si>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</si>
  <si>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</si>
  <si>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</si>
  <si>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</si>
  <si>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</si>
  <si>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</si>
  <si>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</si>
  <si>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</si>
  <si>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</si>
  <si>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</si>
  <si>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</si>
  <si>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</si>
  <si>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</si>
  <si>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</si>
  <si>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</si>
  <si>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</si>
  <si>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</si>
  <si>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</si>
  <si>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</si>
  <si>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</si>
  <si>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</si>
  <si>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</si>
  <si>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</si>
  <si>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</si>
  <si>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</si>
  <si>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</si>
  <si>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</si>
  <si>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</si>
  <si>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</si>
  <si>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</si>
  <si>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</si>
  <si>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</si>
  <si>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</si>
  <si>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</si>
  <si>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</si>
  <si>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</si>
  <si>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</si>
  <si>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</si>
  <si>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</si>
  <si>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</si>
  <si>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</si>
  <si>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</si>
  <si>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</si>
  <si>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</si>
  <si>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</si>
  <si>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</si>
  <si>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</si>
  <si>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</si>
  <si>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</si>
  <si>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</si>
  <si>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</si>
  <si>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</si>
  <si>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</si>
  <si>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</si>
  <si>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</si>
  <si>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</si>
  <si>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</si>
  <si>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</si>
  <si>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</si>
  <si>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</si>
  <si>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</si>
  <si>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</si>
  <si>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</si>
  <si>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</si>
  <si>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</si>
  <si>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</si>
  <si>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</si>
  <si>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</si>
  <si>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</si>
  <si>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</si>
  <si>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</si>
  <si>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</si>
  <si>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</si>
  <si>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</si>
  <si>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</si>
  <si>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</si>
  <si>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</si>
  <si>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</si>
  <si>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</si>
  <si>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</si>
  <si>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</si>
  <si>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</si>
  <si>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</si>
  <si>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</si>
  <si>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</si>
  <si>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</si>
  <si>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</si>
  <si>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</si>
  <si>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</si>
  <si>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</si>
  <si>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</si>
  <si>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</si>
  <si>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</si>
  <si>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</si>
  <si>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</si>
  <si>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</si>
  <si>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</si>
  <si>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</si>
  <si>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</si>
  <si>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</si>
  <si>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</si>
  <si>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</si>
  <si>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</si>
  <si>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</si>
  <si>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</si>
  <si>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</si>
  <si>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</si>
  <si>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</si>
  <si>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</si>
  <si>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</si>
  <si>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</si>
  <si>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</si>
  <si>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</si>
  <si>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</si>
  <si>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</si>
  <si>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</si>
  <si>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</si>
  <si>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</si>
  <si>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</si>
  <si>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</si>
  <si>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</si>
  <si>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</si>
  <si>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</si>
  <si>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</si>
  <si>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</si>
  <si>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</si>
  <si>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</si>
  <si>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</si>
  <si>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</si>
  <si>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</si>
  <si>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</si>
  <si>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</si>
  <si>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</si>
  <si>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</si>
  <si>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</si>
  <si>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</si>
  <si>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</si>
  <si>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</si>
  <si>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</si>
  <si>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</si>
  <si>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</si>
  <si>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</si>
  <si>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</si>
  <si>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</si>
  <si>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</si>
  <si>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</si>
  <si>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</si>
  <si>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</si>
  <si>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</si>
  <si>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</si>
  <si>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</si>
  <si>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</si>
  <si>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</si>
  <si>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</si>
  <si>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</si>
  <si>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</si>
  <si>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</si>
  <si>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</si>
  <si>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</si>
  <si>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</si>
  <si>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</si>
  <si>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</si>
  <si>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</si>
  <si>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</si>
  <si>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</si>
  <si>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</si>
  <si>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</si>
  <si>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</si>
  <si>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</si>
  <si>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</si>
  <si>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</si>
  <si>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</si>
  <si>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</si>
  <si>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</si>
  <si>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</si>
  <si>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</si>
  <si>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</si>
  <si>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</si>
  <si>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</si>
  <si>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</si>
  <si>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</si>
  <si>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</si>
  <si>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</si>
  <si>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</si>
  <si>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</si>
  <si>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</si>
  <si>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</si>
  <si>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</si>
  <si>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</si>
  <si>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</si>
  <si>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</si>
  <si>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</si>
  <si>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</si>
  <si>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</si>
  <si>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</si>
  <si>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</si>
  <si>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</si>
  <si>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</si>
  <si>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</si>
  <si>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</si>
  <si>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</si>
  <si>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</si>
  <si>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</si>
  <si>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</si>
  <si>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</si>
  <si>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</si>
  <si>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</si>
  <si>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</si>
  <si>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</si>
  <si>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</si>
  <si>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</si>
  <si>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</si>
  <si>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</si>
  <si>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</si>
  <si>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</si>
  <si>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</si>
  <si>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</si>
  <si>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</si>
  <si>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</si>
  <si>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</si>
  <si>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</si>
  <si>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</si>
  <si>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</si>
  <si>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</si>
  <si>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</si>
  <si>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</si>
  <si>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</si>
  <si>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</si>
  <si>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</si>
  <si>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</si>
  <si>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</si>
  <si>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</si>
  <si>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</si>
  <si>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</si>
  <si>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</si>
  <si>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</si>
  <si>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</si>
  <si>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</si>
  <si>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</si>
  <si>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</si>
  <si>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</si>
  <si>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</si>
  <si>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</si>
  <si>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</si>
  <si>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</si>
  <si>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</si>
  <si>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</si>
  <si>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</si>
  <si>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</si>
  <si>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</si>
  <si>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</si>
  <si>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</si>
  <si>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</si>
  <si>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</si>
  <si>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</si>
  <si>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</si>
  <si>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</si>
  <si>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</si>
  <si>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</si>
  <si>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</si>
  <si>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</si>
  <si>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</si>
  <si>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</si>
  <si>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</si>
  <si>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</si>
  <si>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</si>
  <si>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</si>
  <si>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</si>
  <si>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</si>
  <si>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</si>
  <si>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</si>
  <si>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</si>
  <si>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</si>
  <si>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</si>
  <si>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</si>
  <si>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</si>
  <si>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</si>
  <si>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</si>
  <si>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</si>
  <si>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</si>
  <si>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</si>
  <si>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</si>
  <si>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</si>
  <si>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</si>
  <si>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</si>
  <si>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</si>
  <si>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</si>
  <si>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</si>
  <si>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</si>
  <si>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</si>
  <si>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</si>
  <si>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</si>
  <si>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</si>
  <si>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</si>
  <si>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</si>
  <si>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</si>
  <si>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</si>
  <si>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</si>
  <si>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</si>
  <si>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</si>
  <si>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</si>
  <si>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</si>
  <si>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</si>
  <si>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</si>
  <si>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</si>
  <si>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</si>
  <si>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</si>
  <si>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</si>
  <si>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</si>
  <si>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</si>
  <si>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</si>
  <si>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</si>
  <si>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</si>
  <si>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</si>
  <si>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</si>
  <si>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</si>
  <si>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</si>
  <si>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</si>
  <si>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</si>
  <si>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</si>
  <si>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</si>
  <si>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</si>
  <si>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</si>
  <si>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</si>
  <si>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</si>
  <si>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</si>
  <si>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</si>
  <si>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</si>
  <si>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</si>
  <si>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</si>
  <si>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</si>
  <si>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</si>
  <si>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</si>
  <si>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</si>
  <si>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</si>
  <si>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</si>
  <si>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</si>
  <si>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</si>
  <si>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</si>
  <si>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</si>
  <si>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</si>
  <si>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</si>
  <si>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</si>
  <si>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</si>
  <si>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</si>
  <si>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</si>
  <si>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</si>
  <si>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</si>
  <si>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</si>
  <si>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</si>
  <si>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</si>
  <si>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</si>
  <si>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</si>
  <si>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</si>
  <si>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</si>
  <si>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</si>
  <si>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</si>
  <si>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</si>
  <si>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</si>
  <si>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</si>
  <si>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</si>
  <si>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</si>
  <si>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</si>
  <si>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</si>
  <si>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</si>
  <si>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</si>
  <si>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</si>
  <si>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</si>
  <si>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</si>
  <si>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</si>
  <si>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</si>
  <si>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</si>
  <si>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</si>
  <si>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</si>
  <si>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</si>
  <si>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</si>
  <si>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</si>
  <si>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</si>
  <si>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</si>
  <si>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</si>
  <si>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</si>
  <si>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</si>
  <si>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</si>
  <si>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</si>
  <si>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</si>
  <si>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</si>
  <si>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</si>
  <si>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</si>
  <si>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</si>
  <si>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</si>
  <si>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</si>
  <si>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</si>
  <si>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</si>
  <si>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</si>
  <si>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</si>
  <si>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</si>
  <si>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</si>
  <si>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</si>
  <si>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</si>
  <si>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</si>
  <si>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</si>
  <si>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</si>
  <si>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</si>
  <si>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</si>
  <si>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</si>
  <si>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</si>
  <si>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</si>
  <si>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</si>
  <si>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</si>
  <si>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</si>
  <si>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</si>
  <si>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</si>
  <si>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</si>
  <si>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</si>
  <si>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</si>
  <si>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</si>
  <si>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</si>
  <si>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</si>
  <si>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</si>
  <si>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</si>
  <si>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</si>
  <si>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</si>
  <si>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</si>
  <si>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</si>
  <si>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</si>
  <si>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</si>
  <si>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</si>
  <si>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</si>
  <si>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</si>
  <si>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</si>
  <si>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</si>
  <si>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</si>
  <si>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</si>
  <si>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</si>
  <si>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</si>
  <si>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</si>
  <si>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</si>
  <si>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</si>
  <si>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</si>
  <si>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</si>
  <si>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</si>
  <si>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</si>
  <si>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</si>
  <si>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</si>
  <si>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</si>
  <si>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</si>
  <si>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</si>
  <si>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</si>
  <si>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</si>
  <si>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</si>
  <si>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</si>
  <si>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</si>
  <si>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</si>
  <si>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</si>
  <si>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</si>
  <si>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</si>
  <si>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</si>
  <si>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</si>
  <si>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</si>
  <si>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</si>
  <si>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</si>
  <si>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</si>
  <si>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</si>
  <si>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</si>
  <si>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</si>
  <si>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</si>
  <si>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</si>
  <si>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</si>
  <si>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</si>
  <si>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</si>
  <si>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</si>
  <si>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</si>
  <si>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</si>
  <si>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</si>
  <si>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</si>
  <si>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</si>
  <si>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</si>
  <si>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</si>
  <si>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</si>
  <si>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</si>
  <si>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</si>
  <si>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</si>
  <si>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</si>
  <si>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</si>
  <si>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</si>
  <si>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</si>
  <si>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</si>
  <si>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</si>
  <si>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</si>
  <si>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</si>
  <si>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</si>
  <si>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</si>
  <si>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</si>
  <si>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</si>
  <si>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</si>
  <si>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</si>
  <si>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</si>
  <si>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</si>
  <si>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</si>
  <si>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</si>
  <si>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</si>
  <si>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</si>
  <si>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</si>
  <si>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</si>
  <si>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</si>
  <si>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</si>
  <si>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</si>
  <si>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</si>
  <si>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</si>
  <si>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</si>
  <si>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</si>
  <si>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</si>
  <si>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</si>
  <si>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</si>
  <si>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</si>
  <si>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</si>
  <si>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</si>
  <si>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</si>
  <si>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</si>
  <si>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</si>
  <si>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</si>
  <si>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</si>
  <si>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</si>
  <si>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</si>
  <si>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</si>
  <si>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</si>
  <si>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</si>
  <si>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</si>
  <si>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</si>
  <si>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</si>
  <si>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</si>
  <si>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</si>
  <si>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</si>
  <si>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</si>
  <si>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</si>
  <si>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</si>
  <si>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</si>
  <si>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</si>
  <si>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</si>
  <si>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</si>
  <si>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</si>
  <si>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</si>
  <si>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</si>
  <si>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</si>
  <si>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</si>
  <si>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</si>
  <si>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</si>
  <si>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</si>
  <si>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</si>
  <si>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</si>
  <si>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</si>
  <si>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</si>
  <si>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</si>
  <si>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</si>
  <si>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</si>
  <si>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</si>
  <si>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</si>
  <si>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</si>
  <si>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</si>
  <si>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</si>
  <si>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</si>
  <si>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</si>
  <si>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</si>
  <si>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</si>
  <si>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</si>
  <si>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</si>
  <si>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</si>
  <si>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</si>
  <si>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</si>
  <si>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</si>
  <si>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</si>
  <si>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</si>
  <si>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</si>
  <si>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</si>
  <si>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</si>
  <si>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</si>
  <si>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</si>
  <si>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</si>
  <si>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</si>
  <si>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</si>
  <si>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</si>
  <si>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</si>
  <si>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</si>
  <si>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</si>
  <si>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</si>
  <si>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</si>
  <si>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</si>
  <si>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</si>
  <si>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</si>
  <si>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</si>
  <si>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</si>
  <si>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</si>
  <si>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</si>
  <si>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</si>
  <si>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</si>
  <si>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</si>
  <si>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</si>
  <si>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</si>
  <si>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</si>
  <si>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</si>
  <si>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</si>
  <si>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</si>
  <si>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</si>
  <si>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</si>
  <si>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</si>
  <si>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</si>
  <si>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</si>
  <si>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</si>
  <si>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</si>
  <si>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</si>
  <si>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</si>
  <si>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</si>
  <si>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</si>
  <si>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</si>
  <si>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</si>
  <si>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</si>
  <si>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</si>
  <si>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</si>
  <si>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</si>
  <si>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</si>
  <si>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</si>
  <si>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</si>
  <si>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</si>
  <si>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</si>
  <si>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</si>
  <si>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</si>
  <si>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</si>
  <si>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</si>
  <si>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</si>
  <si>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</si>
  <si>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</si>
  <si>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</si>
  <si>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</si>
  <si>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</si>
  <si>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</si>
  <si>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</si>
  <si>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</si>
  <si>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</si>
  <si>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</si>
  <si>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</si>
  <si>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</si>
  <si>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</si>
  <si>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</si>
  <si>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</si>
  <si>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</si>
  <si>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</si>
  <si>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</si>
  <si>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</si>
  <si>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</si>
  <si>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</si>
  <si>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</si>
  <si>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</si>
  <si>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</si>
  <si>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</si>
  <si>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</si>
  <si>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</si>
  <si>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</si>
  <si>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</si>
  <si>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</si>
  <si>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</si>
  <si>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</si>
  <si>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</si>
  <si>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</si>
  <si>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</si>
  <si>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</si>
  <si>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</si>
  <si>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</si>
  <si>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</si>
  <si>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</si>
  <si>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</si>
  <si>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</si>
  <si>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</si>
  <si>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</si>
  <si>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</si>
  <si>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</si>
  <si>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</si>
  <si>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</si>
  <si>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</si>
  <si>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</si>
  <si>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</si>
  <si>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</si>
  <si>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</si>
  <si>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</si>
  <si>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</si>
  <si>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</si>
  <si>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</si>
  <si>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</si>
  <si>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</si>
  <si>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</si>
  <si>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</si>
  <si>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</si>
  <si>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</si>
  <si>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</si>
  <si>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</si>
  <si>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</si>
  <si>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</si>
  <si>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</si>
  <si>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</si>
  <si>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</si>
  <si>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</si>
  <si>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</si>
  <si>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</si>
  <si>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</si>
  <si>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</si>
  <si>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</si>
  <si>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</si>
  <si>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</si>
  <si>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</si>
  <si>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</si>
  <si>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</si>
  <si>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</si>
  <si>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</si>
  <si>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</si>
  <si>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</si>
  <si>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</si>
  <si>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</si>
  <si>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</si>
  <si>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</si>
  <si>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</si>
  <si>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</si>
  <si>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</si>
  <si>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</si>
  <si>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</si>
  <si>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</si>
  <si>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</si>
  <si>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</si>
  <si>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</si>
  <si>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</si>
  <si>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</si>
  <si>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</si>
  <si>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</si>
  <si>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</si>
  <si>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</si>
  <si>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</si>
  <si>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</si>
  <si>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</si>
  <si>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</si>
  <si>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</si>
  <si>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</si>
  <si>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</si>
  <si>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</si>
  <si>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</si>
  <si>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</si>
  <si>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</si>
  <si>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</si>
  <si>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</si>
  <si>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</si>
  <si>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</si>
  <si>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</si>
  <si>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</si>
  <si>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</si>
  <si>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</si>
  <si>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</si>
  <si>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</si>
  <si>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</si>
  <si>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</si>
  <si>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</si>
  <si>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</si>
  <si>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</si>
  <si>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</si>
  <si>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</si>
  <si>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</si>
  <si>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</si>
  <si>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</si>
  <si>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</si>
  <si>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</si>
  <si>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</si>
  <si>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</si>
  <si>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</si>
  <si>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</si>
  <si>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</si>
  <si>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</si>
  <si>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</si>
  <si>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</si>
  <si>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</si>
  <si>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</si>
  <si>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</si>
  <si>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</si>
  <si>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</si>
  <si>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</si>
  <si>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</si>
  <si>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</si>
  <si>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</si>
  <si>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</si>
  <si>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</si>
  <si>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</si>
  <si>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</si>
  <si>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</si>
  <si>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</si>
  <si>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</si>
  <si>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</si>
  <si>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</si>
  <si>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</si>
  <si>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</si>
  <si>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</si>
  <si>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</si>
  <si>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</si>
  <si>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</si>
  <si>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</si>
  <si>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</si>
  <si>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</si>
  <si>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</si>
  <si>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</si>
  <si>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</si>
  <si>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</si>
  <si>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</si>
  <si>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</si>
  <si>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</si>
  <si>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</si>
  <si>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</si>
  <si>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</si>
  <si>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</si>
  <si>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</si>
  <si>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</si>
  <si>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</si>
  <si>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</si>
  <si>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</si>
  <si>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</si>
  <si>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</si>
  <si>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</si>
  <si>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</si>
  <si>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</si>
  <si>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</si>
  <si>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</si>
  <si>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</si>
  <si>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</si>
  <si>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</si>
  <si>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</si>
  <si>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</si>
  <si>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</si>
  <si>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</si>
  <si>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</si>
  <si>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</si>
  <si>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</si>
  <si>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</si>
  <si>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</si>
  <si>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</si>
  <si>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</si>
  <si>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</si>
  <si>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</si>
  <si>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</si>
  <si>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</si>
  <si>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</si>
  <si>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</si>
  <si>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</si>
  <si>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</si>
  <si>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</si>
  <si>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</si>
  <si>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</si>
  <si>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</si>
  <si>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</si>
  <si>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</si>
  <si>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</si>
  <si>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</si>
  <si>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</si>
  <si>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</si>
  <si>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</si>
  <si>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</si>
  <si>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</si>
  <si>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</si>
  <si>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</si>
  <si>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</si>
  <si>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</si>
  <si>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</si>
  <si>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</si>
  <si>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</si>
  <si>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</si>
  <si>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</si>
  <si>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</si>
  <si>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</si>
  <si>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</si>
  <si>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</si>
  <si>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</si>
  <si>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</si>
  <si>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</si>
  <si>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</si>
  <si>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</si>
  <si>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</si>
  <si>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</si>
  <si>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</si>
  <si>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</si>
  <si>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</si>
  <si>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</si>
  <si>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</si>
  <si>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</si>
  <si>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</si>
  <si>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</si>
  <si>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</si>
  <si>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</si>
  <si>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</si>
  <si>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</si>
  <si>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</si>
  <si>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</si>
  <si>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</si>
  <si>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</si>
  <si>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</si>
  <si>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</si>
  <si>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</si>
  <si>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</si>
  <si>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</si>
  <si>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</si>
  <si>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</si>
  <si>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</si>
  <si>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</si>
  <si>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</si>
  <si>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</si>
  <si>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</si>
  <si>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</si>
  <si>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</si>
  <si>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</si>
  <si>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</si>
  <si>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</si>
  <si>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</si>
  <si>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</si>
  <si>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</si>
  <si>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</si>
  <si>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</si>
  <si>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</si>
  <si>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</si>
  <si>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</si>
  <si>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</si>
  <si>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</si>
  <si>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</si>
  <si>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</si>
  <si>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</si>
  <si>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</si>
  <si>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</si>
  <si>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</si>
  <si>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</si>
  <si>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</si>
  <si>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</si>
  <si>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</si>
  <si>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</si>
  <si>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</si>
  <si>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</si>
  <si>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</si>
  <si>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</si>
  <si>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</si>
  <si>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</si>
  <si>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</si>
  <si>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</si>
  <si>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</si>
  <si>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</si>
  <si>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</si>
  <si>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</si>
  <si>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</si>
  <si>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</si>
  <si>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</si>
  <si>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</si>
  <si>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</si>
  <si>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</si>
  <si>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</si>
  <si>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</si>
  <si>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</si>
  <si>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</si>
  <si>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</si>
  <si>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</si>
  <si>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</si>
  <si>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</si>
  <si>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</si>
  <si>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</si>
  <si>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</si>
  <si>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</si>
  <si>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</si>
  <si>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</si>
  <si>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</si>
  <si>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</si>
  <si>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</si>
  <si>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</si>
  <si>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</si>
  <si>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</si>
  <si>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</si>
  <si>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</si>
  <si>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</si>
  <si>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</si>
  <si>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</si>
  <si>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</si>
  <si>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</si>
  <si>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</si>
  <si>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</si>
  <si>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</si>
  <si>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</si>
  <si>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</si>
  <si>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</si>
  <si>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</si>
  <si>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</si>
  <si>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</si>
  <si>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</si>
  <si>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</si>
  <si>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</si>
  <si>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</si>
  <si>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</si>
  <si>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</si>
  <si>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</si>
  <si>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</si>
  <si>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</si>
  <si>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</si>
  <si>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</si>
  <si>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</si>
  <si>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</si>
  <si>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</si>
  <si>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</si>
  <si>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</si>
  <si>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</si>
  <si>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</si>
  <si>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</si>
  <si>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</si>
  <si>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</si>
  <si>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</si>
  <si>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</si>
  <si>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</si>
  <si>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</si>
  <si>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</si>
  <si>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</si>
  <si>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</si>
  <si>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</si>
  <si>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</si>
  <si>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</si>
  <si>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</si>
  <si>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</si>
  <si>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</si>
  <si>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</si>
  <si>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</si>
  <si>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</si>
  <si>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</si>
  <si>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</si>
  <si>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</si>
  <si>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</si>
  <si>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</si>
  <si>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</si>
  <si>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</si>
  <si>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</si>
  <si>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</si>
  <si>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</si>
  <si>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</si>
  <si>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</si>
  <si>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</si>
  <si>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</si>
  <si>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</si>
  <si>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</si>
  <si>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</si>
  <si>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</si>
  <si>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</si>
  <si>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</si>
  <si>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</si>
  <si>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</si>
  <si>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</si>
  <si>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</si>
  <si>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</si>
  <si>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</si>
  <si>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</si>
  <si>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</si>
  <si>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</si>
  <si>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</si>
  <si>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</si>
  <si>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</si>
  <si>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</si>
  <si>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</si>
  <si>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</si>
  <si>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</si>
  <si>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</si>
  <si>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</si>
  <si>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</si>
  <si>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</si>
  <si>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</si>
  <si>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</si>
  <si>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</si>
  <si>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</si>
  <si>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</si>
  <si>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</si>
  <si>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</si>
  <si>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</si>
  <si>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</si>
  <si>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</si>
  <si>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</si>
  <si>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</si>
  <si>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</si>
  <si>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</si>
  <si>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</si>
  <si>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</si>
  <si>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</si>
  <si>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</si>
  <si>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</si>
  <si>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</si>
  <si>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</si>
  <si>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</si>
  <si>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</si>
  <si>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</si>
  <si>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</si>
  <si>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</si>
  <si>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</si>
  <si>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</si>
  <si>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</si>
  <si>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</si>
  <si>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</si>
  <si>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</si>
  <si>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</si>
  <si>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</si>
  <si>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</si>
  <si>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</si>
  <si>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</si>
  <si>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</si>
  <si>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</si>
  <si>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</si>
  <si>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</si>
  <si>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</si>
  <si>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</si>
  <si>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</si>
  <si>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</si>
  <si>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</si>
  <si>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</si>
  <si>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</si>
  <si>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</si>
  <si>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</si>
  <si>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</si>
  <si>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</si>
  <si>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</si>
  <si>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</si>
  <si>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</si>
  <si>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</si>
  <si>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</si>
  <si>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</si>
  <si>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</si>
  <si>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</si>
  <si>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</si>
  <si>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</si>
  <si>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</si>
  <si>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</si>
  <si>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</si>
  <si>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</si>
  <si>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</si>
  <si>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</si>
  <si>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</si>
  <si>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</si>
  <si>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</si>
  <si>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</si>
  <si>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</si>
  <si>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</si>
  <si>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</si>
  <si>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</si>
  <si>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</si>
  <si>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</si>
  <si>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</si>
  <si>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</si>
  <si>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</si>
  <si>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</si>
  <si>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</si>
  <si>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</si>
  <si>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</si>
  <si>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</si>
  <si>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</si>
  <si>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</si>
  <si>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</si>
  <si>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</si>
  <si>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</si>
  <si>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</si>
  <si>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</si>
  <si>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</si>
  <si>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</si>
  <si>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</si>
  <si>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</si>
  <si>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</si>
  <si>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</si>
  <si>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</si>
  <si>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</si>
  <si>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</si>
  <si>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</si>
  <si>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</si>
  <si>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</si>
  <si>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</si>
  <si>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</si>
  <si>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</si>
  <si>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</si>
  <si>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</si>
  <si>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</si>
  <si>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</si>
  <si>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</si>
  <si>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</si>
  <si>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</si>
  <si>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</si>
  <si>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</si>
  <si>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</si>
  <si>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</si>
  <si>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</si>
  <si>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</si>
  <si>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</si>
  <si>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</si>
  <si>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</si>
  <si>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</si>
  <si>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</si>
  <si>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</si>
  <si>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</si>
  <si>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</si>
  <si>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</si>
  <si>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</si>
  <si>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</si>
  <si>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</si>
  <si>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</si>
  <si>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</si>
  <si>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</si>
  <si>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</si>
  <si>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</si>
  <si>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</si>
  <si>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</si>
  <si>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</si>
  <si>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</si>
  <si>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</si>
  <si>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</si>
  <si>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</si>
  <si>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</si>
  <si>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</si>
  <si>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</si>
  <si>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</si>
  <si>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</si>
  <si>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</si>
  <si>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</si>
  <si>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</si>
  <si>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</si>
  <si>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</si>
  <si>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</si>
  <si>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</si>
  <si>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</si>
  <si>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</si>
  <si>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</si>
  <si>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</si>
  <si>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</si>
  <si>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</si>
  <si>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</si>
  <si>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</si>
  <si>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</si>
  <si>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</si>
  <si>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</si>
  <si>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</si>
  <si>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</si>
  <si>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</si>
  <si>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</si>
  <si>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</si>
  <si>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</si>
  <si>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</si>
  <si>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</si>
  <si>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</si>
  <si>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</si>
  <si>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</si>
  <si>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</si>
  <si>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</si>
  <si>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</si>
  <si>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</si>
  <si>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</si>
  <si>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</si>
  <si>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</si>
  <si>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</si>
  <si>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</si>
  <si>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</si>
  <si>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</si>
  <si>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</si>
  <si>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</si>
  <si>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</si>
  <si>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</si>
  <si>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</si>
  <si>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</si>
  <si>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</si>
  <si>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</si>
  <si>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</si>
  <si>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</si>
  <si>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</si>
  <si>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</si>
  <si>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</si>
  <si>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</si>
  <si>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</si>
  <si>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</si>
  <si>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</si>
  <si>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</si>
  <si>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</si>
  <si>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</si>
  <si>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</si>
  <si>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</si>
  <si>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</si>
  <si>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</si>
  <si>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</si>
  <si>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</si>
  <si>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</si>
  <si>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</si>
  <si>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</si>
  <si>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</si>
  <si>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</si>
  <si>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</si>
  <si>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</si>
  <si>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</si>
  <si>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</si>
  <si>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</si>
  <si>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</si>
  <si>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</si>
  <si>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</si>
  <si>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</si>
  <si>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</si>
  <si>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</si>
  <si>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</si>
  <si>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</si>
  <si>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</si>
  <si>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</si>
  <si>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</si>
  <si>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</si>
  <si>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</si>
  <si>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</si>
  <si>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</si>
  <si>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</si>
  <si>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</si>
  <si>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</si>
  <si>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</si>
  <si>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</si>
  <si>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</si>
  <si>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</si>
  <si>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</si>
  <si>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</si>
  <si>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</si>
  <si>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</si>
  <si>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</si>
  <si>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</si>
  <si>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</si>
  <si>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</si>
  <si>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</si>
  <si>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</si>
  <si>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</si>
  <si>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</si>
  <si>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</si>
  <si>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</si>
  <si>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</si>
  <si>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</si>
  <si>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</si>
  <si>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</si>
  <si>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</si>
  <si>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</si>
  <si>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</si>
  <si>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</si>
  <si>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</si>
  <si>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</si>
  <si>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</si>
  <si>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</si>
  <si>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</si>
  <si>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</si>
  <si>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</si>
  <si>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</si>
  <si>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</si>
  <si>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</si>
  <si>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</si>
  <si>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</si>
  <si>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</si>
  <si>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</si>
  <si>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</si>
  <si>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</si>
  <si>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</si>
  <si>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</si>
  <si>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</si>
  <si>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</si>
  <si>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</si>
  <si>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</si>
  <si>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</si>
  <si>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</si>
  <si>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</si>
  <si>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</si>
  <si>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</si>
  <si>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</si>
  <si>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</si>
  <si>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</si>
  <si>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</si>
  <si>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</si>
  <si>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</si>
  <si>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</si>
  <si>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</si>
  <si>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</si>
  <si>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</si>
  <si>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</si>
  <si>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</si>
  <si>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</si>
  <si>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</si>
  <si>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</si>
  <si>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</si>
  <si>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</si>
  <si>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</si>
  <si>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</si>
  <si>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</si>
  <si>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</si>
  <si>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</si>
  <si>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</si>
  <si>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</si>
  <si>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</si>
  <si>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</si>
  <si>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</si>
  <si>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</si>
  <si>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</si>
  <si>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</si>
  <si>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</si>
  <si>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</si>
  <si>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</si>
  <si>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</si>
  <si>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</si>
  <si>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</si>
  <si>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</si>
  <si>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</si>
  <si>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</si>
  <si>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</si>
  <si>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</si>
  <si>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</si>
  <si>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</si>
  <si>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</si>
  <si>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</si>
  <si>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</si>
  <si>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</si>
  <si>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</si>
  <si>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</si>
  <si>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</si>
  <si>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</si>
  <si>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</si>
  <si>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</si>
  <si>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</si>
  <si>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</si>
  <si>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</si>
  <si>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</si>
  <si>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</si>
  <si>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</si>
  <si>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</si>
  <si>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</si>
  <si>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</si>
  <si>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</si>
  <si>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</si>
  <si>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</si>
  <si>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</si>
  <si>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</si>
  <si>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</si>
  <si>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</si>
  <si>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</si>
  <si>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</si>
  <si>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</si>
  <si>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</si>
  <si>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</si>
  <si>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</si>
  <si>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</si>
  <si>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</si>
  <si>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</si>
  <si>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</si>
  <si>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</si>
  <si>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</si>
  <si>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</si>
  <si>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</si>
  <si>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</si>
  <si>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</si>
  <si>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</si>
  <si>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</si>
  <si>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</si>
  <si>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</si>
  <si>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</si>
  <si>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</si>
  <si>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</si>
  <si>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</si>
  <si>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</si>
  <si>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</si>
  <si>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</si>
  <si>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</si>
  <si>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</si>
  <si>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</si>
  <si>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</si>
  <si>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</si>
  <si>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</si>
  <si>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</si>
  <si>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</si>
  <si>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</si>
  <si>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</si>
  <si>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</si>
  <si>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</si>
  <si>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</si>
  <si>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</si>
  <si>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</si>
  <si>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</si>
  <si>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</si>
  <si>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</si>
  <si>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</si>
  <si>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</si>
  <si>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</si>
  <si>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</si>
  <si>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</si>
  <si>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</si>
  <si>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</si>
  <si>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</si>
  <si>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</si>
  <si>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</si>
  <si>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</si>
  <si>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</si>
  <si>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</si>
  <si>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</si>
  <si>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</si>
  <si>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</si>
  <si>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</si>
  <si>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</si>
  <si>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</si>
  <si>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</si>
  <si>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</si>
  <si>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</si>
  <si>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</si>
  <si>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</si>
  <si>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</si>
  <si>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</si>
  <si>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</si>
  <si>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</si>
  <si>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</si>
  <si>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</si>
  <si>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</si>
  <si>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</si>
  <si>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</si>
  <si>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</si>
  <si>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</si>
  <si>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</si>
  <si>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</si>
  <si>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</si>
  <si>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</si>
  <si>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</si>
  <si>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</si>
  <si>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</si>
  <si>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</si>
  <si>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</si>
  <si>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</si>
  <si>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</si>
  <si>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</si>
  <si>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</si>
  <si>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</si>
  <si>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</si>
  <si>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</si>
  <si>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</si>
  <si>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</si>
  <si>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</si>
  <si>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</si>
  <si>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</si>
  <si>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</si>
  <si>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</si>
  <si>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</si>
  <si>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</si>
  <si>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</si>
  <si>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</si>
  <si>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</si>
  <si>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</si>
  <si>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</si>
  <si>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</si>
  <si>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</si>
  <si>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</si>
  <si>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</si>
  <si>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</si>
  <si>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</si>
  <si>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</si>
  <si>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</si>
  <si>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</si>
  <si>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</si>
  <si>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</si>
  <si>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</si>
  <si>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</si>
  <si>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</si>
  <si>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</si>
  <si>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</si>
  <si>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</si>
  <si>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</si>
  <si>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</si>
  <si>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</si>
  <si>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</si>
  <si>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</si>
  <si>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</si>
  <si>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</si>
  <si>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</si>
  <si>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</si>
  <si>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</si>
  <si>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</si>
  <si>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</si>
  <si>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</si>
  <si>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</si>
  <si>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</si>
  <si>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</si>
  <si>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</si>
  <si>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</si>
  <si>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</si>
  <si>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</si>
  <si>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</si>
  <si>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</si>
  <si>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</si>
  <si>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</si>
  <si>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</si>
  <si>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</si>
  <si>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</si>
  <si>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</si>
  <si>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</si>
  <si>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</si>
  <si>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</si>
  <si>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</si>
  <si>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</si>
  <si>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</si>
  <si>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</si>
  <si>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</si>
  <si>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</si>
  <si>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</si>
  <si>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</si>
  <si>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</si>
  <si>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</si>
  <si>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</si>
  <si>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</si>
  <si>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</si>
  <si>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</si>
  <si>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</si>
  <si>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</si>
  <si>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</si>
  <si>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</si>
  <si>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</si>
  <si>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</si>
  <si>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</si>
  <si>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</si>
  <si>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</si>
  <si>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</si>
  <si>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</si>
  <si>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</si>
  <si>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</si>
  <si>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</si>
  <si>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</si>
  <si>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</si>
  <si>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</si>
  <si>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</si>
  <si>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</si>
  <si>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</si>
  <si>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</si>
  <si>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</si>
  <si>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</si>
  <si>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</si>
  <si>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</si>
  <si>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</si>
  <si>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</si>
  <si>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</si>
  <si>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</si>
  <si>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</si>
  <si>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</si>
  <si>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</si>
  <si>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</si>
  <si>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</si>
  <si>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</si>
  <si>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</si>
  <si>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</si>
  <si>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</si>
  <si>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</si>
  <si>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</si>
  <si>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</si>
  <si>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</si>
  <si>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</si>
  <si>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</si>
  <si>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</si>
  <si>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</si>
  <si>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</si>
  <si>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</si>
  <si>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</si>
  <si>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</si>
  <si>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</si>
  <si>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</si>
  <si>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</si>
  <si>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</si>
  <si>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</si>
  <si>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</si>
  <si>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</si>
  <si>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</si>
  <si>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</si>
  <si>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</si>
  <si>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</si>
  <si>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</si>
  <si>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</si>
  <si>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</si>
  <si>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</si>
  <si>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</si>
  <si>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</si>
  <si>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</si>
  <si>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</si>
  <si>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</si>
  <si>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</si>
  <si>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</si>
  <si>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</si>
  <si>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</si>
  <si>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</si>
  <si>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</si>
  <si>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</si>
  <si>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</si>
  <si>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</si>
  <si>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</si>
  <si>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</si>
  <si>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</si>
  <si>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</si>
  <si>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</si>
  <si>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</si>
  <si>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</si>
  <si>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</si>
  <si>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</si>
  <si>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</si>
  <si>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</si>
  <si>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</si>
  <si>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</si>
  <si>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</si>
  <si>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</si>
  <si>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</si>
  <si>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</si>
  <si>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</si>
  <si>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</si>
  <si>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</si>
  <si>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</si>
  <si>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</si>
  <si>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</si>
  <si>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</si>
  <si>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</si>
  <si>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</si>
  <si>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</si>
  <si>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</si>
  <si>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</si>
  <si>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</si>
  <si>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</si>
  <si>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</si>
  <si>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</si>
  <si>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</si>
  <si>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</si>
  <si>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</si>
  <si>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</si>
  <si>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</si>
  <si>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</si>
  <si>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</si>
  <si>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</si>
  <si>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</si>
  <si>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</si>
  <si>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</si>
  <si>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</si>
  <si>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</si>
  <si>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</si>
  <si>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</si>
  <si>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</si>
  <si>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</si>
  <si>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</si>
  <si>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</si>
  <si>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</si>
  <si>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</si>
  <si>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</si>
  <si>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</si>
  <si>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</si>
  <si>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</si>
  <si>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</si>
  <si>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</si>
  <si>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</si>
  <si>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</si>
  <si>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</si>
  <si>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</si>
  <si>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</si>
  <si>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</si>
  <si>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</si>
  <si>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</si>
  <si>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</si>
  <si>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</si>
  <si>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</si>
  <si>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</si>
  <si>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</si>
  <si>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</si>
  <si>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</si>
  <si>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</si>
  <si>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</si>
  <si>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</si>
  <si>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</si>
  <si>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</si>
  <si>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</si>
  <si>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</si>
  <si>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</si>
  <si>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</si>
  <si>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</si>
  <si>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</si>
  <si>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</si>
  <si>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</si>
  <si>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</si>
  <si>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</si>
  <si>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</si>
  <si>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</si>
  <si>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</si>
  <si>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</si>
  <si>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</si>
  <si>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</si>
  <si>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</si>
  <si>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</si>
  <si>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</si>
  <si>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</si>
  <si>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</si>
  <si>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</si>
  <si>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</si>
  <si>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</si>
  <si>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</si>
  <si>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</si>
  <si>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</si>
  <si>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</si>
  <si>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</si>
  <si>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</si>
  <si>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</si>
  <si>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</si>
  <si>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</si>
  <si>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</si>
  <si>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</si>
  <si>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</si>
  <si>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</si>
  <si>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</si>
  <si>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</si>
  <si>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</si>
  <si>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</si>
  <si>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</si>
  <si>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</si>
  <si>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</si>
  <si>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</si>
  <si>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</si>
  <si>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</si>
  <si>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</si>
  <si>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</si>
  <si>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</si>
  <si>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</si>
  <si>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</si>
  <si>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</si>
  <si>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</si>
  <si>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</si>
  <si>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</si>
  <si>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</si>
  <si>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</si>
  <si>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</si>
  <si>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</si>
  <si>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</si>
  <si>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</si>
  <si>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</si>
  <si>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</si>
  <si>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</si>
  <si>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</si>
  <si>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</si>
  <si>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</si>
  <si>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</si>
  <si>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</si>
  <si>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</si>
  <si>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</si>
  <si>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</si>
  <si>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</si>
  <si>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</si>
  <si>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</si>
  <si>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</si>
  <si>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</si>
  <si>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</si>
  <si>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</si>
  <si>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</si>
  <si>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</si>
  <si>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</si>
  <si>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</si>
  <si>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</si>
  <si>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</si>
  <si>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</si>
  <si>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</si>
  <si>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</si>
  <si>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</si>
  <si>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</si>
  <si>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</si>
  <si>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</si>
  <si>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</si>
  <si>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</si>
  <si>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</si>
  <si>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</si>
  <si>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</si>
  <si>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</si>
  <si>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</si>
  <si>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</si>
  <si>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</si>
  <si>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</si>
  <si>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</si>
  <si>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</si>
  <si>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</si>
  <si>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</si>
  <si>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</si>
  <si>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</si>
  <si>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</si>
  <si>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</si>
  <si>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</si>
  <si>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</si>
  <si>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</si>
  <si>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</si>
  <si>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</si>
  <si>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</si>
  <si>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</si>
  <si>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</si>
  <si>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</si>
  <si>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</si>
  <si>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</si>
  <si>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</si>
  <si>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</si>
  <si>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</si>
  <si>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</si>
  <si>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</si>
  <si>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</si>
  <si>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</si>
  <si>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</si>
  <si>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</si>
  <si>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</si>
  <si>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</si>
  <si>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</si>
  <si>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</si>
  <si>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</si>
  <si>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</si>
  <si>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</si>
  <si>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</si>
  <si>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</si>
  <si>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</si>
  <si>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</si>
  <si>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</si>
  <si>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</si>
  <si>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</si>
  <si>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</si>
  <si>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</si>
  <si>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</si>
  <si>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</si>
  <si>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</si>
  <si>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</si>
  <si>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</si>
  <si>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</si>
  <si>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</si>
  <si>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</si>
  <si>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</si>
  <si>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</si>
  <si>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</si>
  <si>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</si>
  <si>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</si>
  <si>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</si>
  <si>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</si>
  <si>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</si>
  <si>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</si>
  <si>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</si>
  <si>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</si>
  <si>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</si>
  <si>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</si>
  <si>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</si>
  <si>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</si>
  <si>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</si>
  <si>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</si>
  <si>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</si>
  <si>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</si>
  <si>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</si>
  <si>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</si>
  <si>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</si>
  <si>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</si>
  <si>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</si>
  <si>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</si>
  <si>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</si>
  <si>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</si>
  <si>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</si>
  <si>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</si>
  <si>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</si>
  <si>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</si>
  <si>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</si>
  <si>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</si>
  <si>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</si>
  <si>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</si>
  <si>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</si>
  <si>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</si>
  <si>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</si>
  <si>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</si>
  <si>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</si>
  <si>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</si>
  <si>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</si>
  <si>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</si>
  <si>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</si>
  <si>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</si>
  <si>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</si>
  <si>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</si>
  <si>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</si>
  <si>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</si>
  <si>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</si>
  <si>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</si>
  <si>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</si>
  <si>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</si>
  <si>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</si>
  <si>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</si>
  <si>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</si>
  <si>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</si>
  <si>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</si>
  <si>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</si>
  <si>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</si>
  <si>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</si>
  <si>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</si>
  <si>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</si>
  <si>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</si>
  <si>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</si>
  <si>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</si>
  <si>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</si>
  <si>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</si>
  <si>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</si>
  <si>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</si>
  <si>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</si>
  <si>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</si>
  <si>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</si>
  <si>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</si>
  <si>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</si>
  <si>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</si>
  <si>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</si>
  <si>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</si>
  <si>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</si>
  <si>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</si>
  <si>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</si>
  <si>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</si>
  <si>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</si>
  <si>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</si>
  <si>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</si>
  <si>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</si>
  <si>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</si>
  <si>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</si>
  <si>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</si>
  <si>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</si>
  <si>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</si>
  <si>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</si>
  <si>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</si>
  <si>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</si>
  <si>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</si>
  <si>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</si>
  <si>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</si>
  <si>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</si>
  <si>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</si>
  <si>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</si>
  <si>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</si>
  <si>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</si>
  <si>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</si>
  <si>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</si>
  <si>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</si>
  <si>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</si>
  <si>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</si>
  <si>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</si>
  <si>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</si>
  <si>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</si>
  <si>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</si>
  <si>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</si>
  <si>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</si>
  <si>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</si>
  <si>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</si>
  <si>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</si>
  <si>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</si>
  <si>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</si>
  <si>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</si>
  <si>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</si>
  <si>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</si>
  <si>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</si>
  <si>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</si>
  <si>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</si>
  <si>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</si>
  <si>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</si>
  <si>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</si>
  <si>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</si>
  <si>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</si>
  <si>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</si>
  <si>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</si>
  <si>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</si>
  <si>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</si>
  <si>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</si>
  <si>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</si>
  <si>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</si>
  <si>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</si>
  <si>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</si>
  <si>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</si>
  <si>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</si>
  <si>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</si>
  <si>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</si>
  <si>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</si>
  <si>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</si>
  <si>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</si>
  <si>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</si>
  <si>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</si>
  <si>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</si>
  <si>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</si>
  <si>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</si>
  <si>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</si>
  <si>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</si>
  <si>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</si>
  <si>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</si>
  <si>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</si>
  <si>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</si>
  <si>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</si>
  <si>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</si>
  <si>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</si>
  <si>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</si>
  <si>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</si>
  <si>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</si>
  <si>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</si>
  <si>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</si>
  <si>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</si>
  <si>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</si>
  <si>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</si>
  <si>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</si>
  <si>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</si>
  <si>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</si>
  <si>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</si>
  <si>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</si>
  <si>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</si>
  <si>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</si>
  <si>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</si>
  <si>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</si>
  <si>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</si>
  <si>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</si>
  <si>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</si>
  <si>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</si>
  <si>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</si>
  <si>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</si>
  <si>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</si>
  <si>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</si>
  <si>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</si>
  <si>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</si>
  <si>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</si>
  <si>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</si>
  <si>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</si>
  <si>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</si>
  <si>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</si>
  <si>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</si>
  <si>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</si>
  <si>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</si>
  <si>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</si>
  <si>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</si>
  <si>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</si>
  <si>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</si>
  <si>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</si>
  <si>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</si>
  <si>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</si>
  <si>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</si>
  <si>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</si>
  <si>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</si>
  <si>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</si>
  <si>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</si>
  <si>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</si>
  <si>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</si>
  <si>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</si>
  <si>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</si>
  <si>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</si>
  <si>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</si>
  <si>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</si>
  <si>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</si>
  <si>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</si>
  <si>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</si>
  <si>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</si>
  <si>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</si>
  <si>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</si>
  <si>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</si>
  <si>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</si>
  <si>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</si>
  <si>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</si>
  <si>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</si>
  <si>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</si>
  <si>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</si>
  <si>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</si>
  <si>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</si>
  <si>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</si>
  <si>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</si>
  <si>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</si>
  <si>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</si>
  <si>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</si>
  <si>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</si>
  <si>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</si>
  <si>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</si>
  <si>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</si>
  <si>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</si>
  <si>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</si>
  <si>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</si>
  <si>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</si>
  <si>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</si>
  <si>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</si>
  <si>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</si>
  <si>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</si>
  <si>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</si>
  <si>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</si>
  <si>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</si>
  <si>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</si>
  <si>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</si>
  <si>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</si>
  <si>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</si>
  <si>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</si>
  <si>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</si>
  <si>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</si>
  <si>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</si>
  <si>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</si>
  <si>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</si>
  <si>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</si>
  <si>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</si>
  <si>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</si>
  <si>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</si>
  <si>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</si>
  <si>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</si>
  <si>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</si>
  <si>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</si>
  <si>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</si>
  <si>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</si>
  <si>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</si>
  <si>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</si>
  <si>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</si>
  <si>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</si>
  <si>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</si>
  <si>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</si>
  <si>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</si>
  <si>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</si>
  <si>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</si>
  <si>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</si>
  <si>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</si>
  <si>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</si>
  <si>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</si>
  <si>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</si>
  <si>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</si>
  <si>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</si>
  <si>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</si>
  <si>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</si>
  <si>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</si>
  <si>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</si>
  <si>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</si>
  <si>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</si>
  <si>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</si>
  <si>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</si>
  <si>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</si>
  <si>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</si>
  <si>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</si>
  <si>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</si>
  <si>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</si>
  <si>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</si>
  <si>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</si>
  <si>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</si>
  <si>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</si>
  <si>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</si>
  <si>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</si>
  <si>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</si>
  <si>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</si>
  <si>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</si>
  <si>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</si>
  <si>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</si>
  <si>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</si>
  <si>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</si>
  <si>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</si>
  <si>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</si>
  <si>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</si>
  <si>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</si>
  <si>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</si>
  <si>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</si>
  <si>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</si>
  <si>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</si>
  <si>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</si>
  <si>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</si>
  <si>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</si>
  <si>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</si>
  <si>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</si>
  <si>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</si>
  <si>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</si>
  <si>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</si>
  <si>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</si>
  <si>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</si>
  <si>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</si>
  <si>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</si>
  <si>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</si>
  <si>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</si>
  <si>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</si>
  <si>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</si>
  <si>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</si>
  <si>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</si>
  <si>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</si>
  <si>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</si>
  <si>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</si>
  <si>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</si>
  <si>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</si>
  <si>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</si>
  <si>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</si>
  <si>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</si>
  <si>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</si>
  <si>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</si>
  <si>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</si>
  <si>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</si>
  <si>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</si>
  <si>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</si>
  <si>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</si>
  <si>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</si>
  <si>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</si>
  <si>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</si>
  <si>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</si>
  <si>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</si>
  <si>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</si>
  <si>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</si>
  <si>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</si>
  <si>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</si>
  <si>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</si>
  <si>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</si>
  <si>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</si>
  <si>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</si>
  <si>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</si>
  <si>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</si>
  <si>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</si>
  <si>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</si>
  <si>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</si>
  <si>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</si>
  <si>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</si>
  <si>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</si>
  <si>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</si>
  <si>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</si>
  <si>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</si>
  <si>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</si>
  <si>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</si>
  <si>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</si>
  <si>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</si>
  <si>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</si>
  <si>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</si>
  <si>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</si>
  <si>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</si>
  <si>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</si>
  <si>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</si>
  <si>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</si>
  <si>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</si>
  <si>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</si>
  <si>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</si>
  <si>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</si>
  <si>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</si>
  <si>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</si>
  <si>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</si>
  <si>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</si>
  <si>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</si>
  <si>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</si>
  <si>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</si>
  <si>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</si>
  <si>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</si>
  <si>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</si>
  <si>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</si>
  <si>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</si>
  <si>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</si>
  <si>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</si>
  <si>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</si>
  <si>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</si>
  <si>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</si>
  <si>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</si>
  <si>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</si>
  <si>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</si>
  <si>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</si>
  <si>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</si>
  <si>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</si>
  <si>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</si>
  <si>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</si>
  <si>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</si>
  <si>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</si>
  <si>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</si>
  <si>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</si>
  <si>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</si>
  <si>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</si>
  <si>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</si>
  <si>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</si>
  <si>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</si>
  <si>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</si>
  <si>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</si>
  <si>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</si>
  <si>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</si>
  <si>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</si>
  <si>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</si>
  <si>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</si>
  <si>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</si>
  <si>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</si>
  <si>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</si>
  <si>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</si>
  <si>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</si>
  <si>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</si>
  <si>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</si>
  <si>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</si>
  <si>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</si>
  <si>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</si>
  <si>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</si>
  <si>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</si>
  <si>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</si>
  <si>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</si>
  <si>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</si>
  <si>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</si>
  <si>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</si>
  <si>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</si>
  <si>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</si>
  <si>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</si>
  <si>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</si>
  <si>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</si>
  <si>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</si>
  <si>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</si>
  <si>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</si>
  <si>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</si>
  <si>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</si>
  <si>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</si>
  <si>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</si>
  <si>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</si>
  <si>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</si>
  <si>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</si>
  <si>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</si>
  <si>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</si>
  <si>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</si>
  <si>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</si>
  <si>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</si>
  <si>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</si>
  <si>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</si>
  <si>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</si>
  <si>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</si>
  <si>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</si>
  <si>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</si>
  <si>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</si>
  <si>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</si>
  <si>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</si>
  <si>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</si>
  <si>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</si>
  <si>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</si>
  <si>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</si>
  <si>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</si>
  <si>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</si>
  <si>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</si>
  <si>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</si>
  <si>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</si>
  <si>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</si>
  <si>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</si>
  <si>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</si>
  <si>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</si>
  <si>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</si>
  <si>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</si>
  <si>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</si>
  <si>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</si>
  <si>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</si>
  <si>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</si>
  <si>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</si>
  <si>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</si>
  <si>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</si>
  <si>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</si>
  <si>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</si>
  <si>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</si>
  <si>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</si>
  <si>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</si>
  <si>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</si>
  <si>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</si>
  <si>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</si>
  <si>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</si>
  <si>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</si>
  <si>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</si>
  <si>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</si>
  <si>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</si>
  <si>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</si>
  <si>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</si>
  <si>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</si>
  <si>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</si>
  <si>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</si>
  <si>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</si>
  <si>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</si>
  <si>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</si>
  <si>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</si>
  <si>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</si>
  <si>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</si>
  <si>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</si>
  <si>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</si>
  <si>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</si>
  <si>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</si>
  <si>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</si>
  <si>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</si>
  <si>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</si>
  <si>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</si>
  <si>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</si>
  <si>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</si>
  <si>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</si>
  <si>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</si>
  <si>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</si>
  <si>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</si>
  <si>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</si>
  <si>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</si>
  <si>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</si>
  <si>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</si>
  <si>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</si>
  <si>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</si>
  <si>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</si>
  <si>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</si>
  <si>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</si>
  <si>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</si>
  <si>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</si>
  <si>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</si>
  <si>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</si>
  <si>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</si>
  <si>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</si>
  <si>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</si>
  <si>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</si>
  <si>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</si>
  <si>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</si>
  <si>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</si>
  <si>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</si>
  <si>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</si>
  <si>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</si>
  <si>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</si>
  <si>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</si>
  <si>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</si>
  <si>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</si>
  <si>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</si>
  <si>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</si>
  <si>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</si>
  <si>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</si>
  <si>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</si>
  <si>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</si>
  <si>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</si>
  <si>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</si>
  <si>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</si>
  <si>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</si>
  <si>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</si>
  <si>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</si>
  <si>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</si>
  <si>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</si>
  <si>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</si>
  <si>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</si>
  <si>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</si>
  <si>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</si>
  <si>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</si>
  <si>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</si>
  <si>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</si>
  <si>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</si>
  <si>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</si>
  <si>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</si>
  <si>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</si>
  <si>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</si>
  <si>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</si>
  <si>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</si>
  <si>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</si>
  <si>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</si>
  <si>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</si>
  <si>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</si>
  <si>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</si>
  <si>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</si>
  <si>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</si>
  <si>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</si>
  <si>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</si>
  <si>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</si>
  <si>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</si>
  <si>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</si>
  <si>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</si>
  <si>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</si>
  <si>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</si>
  <si>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</si>
  <si>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</si>
  <si>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</si>
  <si>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</si>
  <si>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</si>
  <si>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</si>
  <si>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</si>
  <si>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</si>
  <si>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</si>
  <si>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</si>
  <si>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</si>
  <si>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</si>
  <si>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</si>
  <si>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</si>
  <si>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</si>
  <si>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</si>
  <si>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</si>
  <si>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</si>
  <si>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</si>
  <si>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</si>
  <si>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</si>
  <si>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</si>
  <si>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</si>
  <si>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</si>
  <si>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</si>
  <si>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</si>
  <si>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</si>
  <si>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</si>
  <si>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</si>
  <si>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</si>
  <si>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</si>
  <si>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</si>
  <si>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</si>
  <si>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</si>
  <si>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</si>
  <si>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</si>
  <si>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</si>
  <si>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</si>
  <si>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</si>
  <si>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</si>
  <si>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</si>
  <si>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</si>
  <si>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</si>
  <si>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</si>
  <si>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</si>
  <si>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</si>
  <si>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</si>
  <si>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</si>
  <si>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</si>
  <si>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</si>
  <si>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</si>
  <si>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</si>
  <si>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</si>
  <si>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</si>
  <si>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</si>
  <si>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</si>
  <si>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</si>
  <si>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</si>
  <si>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</si>
  <si>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</si>
  <si>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</si>
  <si>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</si>
  <si>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</si>
  <si>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</si>
  <si>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</si>
  <si>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</si>
  <si>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</si>
  <si>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</si>
  <si>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</si>
  <si>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</si>
  <si>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</si>
  <si>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</si>
  <si>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</si>
  <si>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</si>
  <si>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</si>
  <si>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</si>
  <si>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</si>
  <si>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</si>
  <si>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</si>
  <si>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</si>
  <si>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</si>
  <si>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</si>
  <si>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</si>
  <si>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</si>
  <si>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</si>
  <si>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</si>
  <si>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</si>
  <si>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</si>
  <si>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</si>
  <si>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</si>
  <si>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</si>
  <si>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</si>
  <si>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</si>
  <si>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</si>
  <si>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</si>
  <si>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</si>
  <si>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</si>
  <si>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</si>
  <si>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</si>
  <si>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</si>
  <si>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</si>
  <si>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</si>
  <si>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</si>
  <si>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</si>
  <si>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</si>
  <si>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</si>
  <si>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</si>
  <si>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</si>
  <si>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</si>
  <si>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</si>
  <si>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</si>
  <si>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</si>
  <si>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</si>
  <si>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</si>
  <si>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</si>
  <si>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</si>
  <si>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</si>
  <si>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</si>
  <si>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</si>
  <si>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</si>
  <si>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</si>
  <si>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</si>
  <si>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</si>
  <si>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</si>
  <si>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</si>
  <si>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</si>
  <si>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</si>
  <si>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</si>
  <si>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</si>
  <si>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</si>
  <si>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</si>
  <si>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</si>
  <si>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</si>
  <si>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</si>
  <si>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</si>
  <si>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</si>
  <si>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</si>
  <si>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</si>
  <si>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</si>
  <si>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</si>
  <si>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</si>
  <si>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</si>
  <si>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</si>
  <si>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</si>
  <si>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</si>
  <si>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</si>
  <si>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</si>
  <si>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</si>
  <si>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</si>
  <si>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</si>
  <si>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</si>
  <si>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</si>
  <si>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</si>
  <si>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</si>
  <si>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</si>
  <si>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</si>
  <si>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</si>
  <si>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</si>
  <si>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</si>
  <si>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</si>
  <si>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</si>
  <si>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</si>
  <si>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</si>
  <si>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</si>
  <si>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</si>
  <si>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</si>
  <si>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</si>
  <si>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</si>
  <si>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</si>
  <si>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</si>
  <si>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</si>
  <si>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</si>
  <si>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</si>
  <si>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</si>
  <si>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</si>
  <si>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</si>
  <si>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</si>
  <si>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</si>
  <si>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</si>
  <si>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</si>
  <si>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</si>
  <si>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</si>
  <si>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</si>
  <si>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</si>
  <si>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</si>
  <si>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</si>
  <si>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</si>
  <si>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</si>
  <si>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</si>
  <si>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</si>
  <si>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</si>
  <si>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</si>
  <si>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</si>
  <si>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</si>
  <si>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</si>
  <si>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</si>
  <si>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</si>
  <si>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</si>
  <si>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</si>
  <si>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</si>
  <si>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</si>
  <si>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</si>
  <si>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</si>
  <si>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</si>
  <si>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</si>
  <si>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</si>
  <si>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</si>
  <si>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</si>
  <si>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</si>
  <si>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</si>
  <si>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</si>
  <si>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</si>
  <si>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</si>
  <si>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</si>
  <si>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</si>
  <si>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</si>
  <si>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</si>
  <si>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</si>
  <si>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</si>
  <si>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</si>
  <si>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</si>
  <si>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</si>
  <si>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</si>
  <si>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</si>
  <si>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</si>
  <si>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</si>
  <si>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</si>
  <si>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</si>
  <si>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</si>
  <si>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</si>
  <si>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</si>
  <si>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</si>
  <si>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</si>
  <si>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</si>
  <si>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</si>
  <si>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</si>
  <si>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</si>
  <si>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</si>
  <si>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</si>
  <si>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</si>
  <si>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</si>
  <si>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</si>
  <si>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</si>
  <si>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</si>
  <si>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</si>
  <si>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</si>
  <si>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</si>
  <si>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</si>
  <si>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</si>
  <si>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</si>
  <si>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</si>
  <si>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</si>
  <si>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</si>
  <si>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</si>
  <si>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</si>
  <si>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</si>
  <si>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</si>
  <si>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</si>
  <si>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</si>
  <si>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</si>
  <si>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</si>
  <si>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</si>
  <si>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</si>
  <si>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</si>
  <si>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</si>
  <si>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</si>
  <si>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</si>
  <si>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</si>
  <si>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</si>
  <si>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</si>
  <si>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</si>
  <si>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</si>
  <si>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</si>
  <si>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</si>
  <si>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</si>
  <si>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</si>
  <si>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</si>
  <si>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</si>
  <si>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</si>
  <si>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</si>
  <si>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</si>
  <si>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</si>
  <si>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</si>
  <si>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</si>
  <si>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</si>
  <si>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</si>
  <si>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</si>
  <si>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</si>
  <si>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</si>
  <si>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</si>
  <si>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</si>
  <si>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</si>
  <si>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</si>
  <si>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</si>
  <si>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</si>
  <si>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</si>
  <si>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</si>
  <si>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</si>
  <si>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</si>
  <si>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</si>
  <si>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</si>
  <si>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</si>
  <si>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</si>
  <si>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</si>
  <si>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</si>
  <si>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</si>
  <si>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</si>
  <si>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</si>
  <si>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</si>
  <si>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</si>
  <si>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</si>
  <si>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</si>
  <si>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</si>
  <si>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</si>
  <si>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</si>
  <si>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</si>
  <si>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</si>
  <si>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</si>
  <si>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</si>
  <si>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</si>
  <si>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</si>
  <si>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</si>
  <si>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</si>
  <si>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</si>
  <si>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</si>
  <si>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</si>
  <si>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</si>
  <si>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</si>
  <si>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</si>
  <si>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</si>
  <si>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</si>
  <si>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</si>
  <si>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</si>
  <si>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</si>
  <si>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</si>
  <si>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</si>
  <si>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</si>
  <si>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</si>
  <si>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</si>
  <si>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</si>
  <si>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</si>
  <si>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</si>
  <si>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</si>
  <si>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</si>
  <si>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</si>
  <si>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</si>
  <si>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</si>
  <si>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</si>
  <si>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</si>
  <si>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</si>
  <si>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</si>
  <si>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</si>
  <si>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</si>
  <si>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</si>
  <si>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</si>
  <si>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</si>
  <si>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</si>
  <si>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</si>
  <si>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</si>
  <si>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</si>
  <si>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</si>
  <si>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</si>
  <si>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</si>
  <si>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</si>
  <si>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</si>
  <si>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</si>
  <si>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</si>
  <si>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</si>
  <si>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</si>
  <si>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</si>
  <si>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</si>
  <si>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</si>
  <si>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</si>
  <si>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</si>
  <si>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</si>
  <si>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</si>
  <si>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</si>
  <si>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</si>
  <si>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</si>
  <si>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</si>
  <si>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</si>
  <si>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</si>
  <si>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</si>
  <si>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</si>
  <si>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</si>
  <si>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</si>
  <si>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</si>
  <si>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</si>
  <si>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</si>
  <si>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</si>
  <si>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</si>
  <si>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</si>
  <si>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</si>
  <si>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</si>
  <si>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</si>
  <si>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</si>
  <si>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</si>
  <si>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</si>
  <si>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</si>
  <si>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</si>
  <si>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</si>
  <si>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</si>
  <si>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</si>
  <si>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</si>
  <si>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</si>
  <si>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</si>
  <si>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</si>
  <si>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</si>
  <si>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</si>
  <si>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</si>
  <si>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</si>
  <si>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</si>
  <si>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</si>
  <si>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</si>
  <si>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</si>
  <si>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</si>
  <si>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</si>
  <si>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</si>
  <si>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</si>
  <si>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</si>
  <si>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</si>
  <si>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</si>
  <si>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</si>
  <si>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</si>
  <si>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</si>
  <si>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</si>
  <si>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</si>
  <si>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</si>
  <si>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</si>
  <si>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</si>
  <si>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</si>
  <si>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</si>
  <si>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</si>
  <si>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</si>
  <si>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</si>
  <si>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</si>
  <si>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</si>
  <si>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</si>
  <si>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</si>
  <si>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</si>
  <si>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</si>
  <si>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</si>
  <si>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</si>
  <si>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</si>
  <si>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</si>
  <si>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</si>
  <si>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</si>
  <si>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</si>
  <si>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</si>
  <si>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</si>
  <si>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</si>
  <si>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</si>
  <si>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</si>
  <si>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</si>
  <si>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</si>
  <si>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</si>
  <si>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</si>
  <si>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</si>
  <si>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</si>
  <si>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</si>
  <si>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</si>
  <si>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</si>
  <si>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</si>
  <si>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</si>
  <si>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</si>
  <si>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</si>
  <si>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</si>
  <si>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</si>
  <si>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</si>
  <si>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</si>
  <si>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</si>
  <si>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</si>
  <si>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</si>
  <si>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</si>
  <si>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</si>
  <si>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</si>
  <si>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</si>
  <si>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</si>
  <si>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</si>
  <si>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</si>
  <si>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</si>
  <si>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</si>
  <si>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</si>
  <si>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</si>
  <si>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</si>
  <si>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</si>
  <si>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</si>
  <si>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</si>
  <si>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</si>
  <si>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</si>
  <si>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</si>
  <si>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</si>
  <si>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</si>
  <si>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</si>
  <si>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</si>
  <si>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</si>
  <si>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</si>
  <si>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</si>
  <si>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</si>
  <si>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</si>
  <si>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</si>
  <si>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</si>
  <si>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</si>
  <si>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</si>
  <si>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</si>
  <si>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</si>
  <si>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</si>
  <si>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</si>
  <si>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</si>
  <si>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</si>
  <si>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</si>
  <si>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</si>
  <si>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</si>
  <si>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</si>
  <si>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</si>
  <si>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</si>
  <si>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</si>
  <si>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</si>
  <si>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</si>
  <si>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</si>
  <si>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</si>
  <si>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</si>
  <si>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</si>
  <si>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</si>
  <si>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</si>
  <si>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</si>
  <si>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</si>
  <si>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</si>
  <si>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</si>
  <si>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</si>
  <si>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</si>
  <si>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</si>
  <si>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</si>
  <si>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</si>
  <si>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</si>
  <si>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</si>
  <si>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</si>
  <si>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</si>
  <si>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</si>
  <si>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</si>
  <si>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</si>
  <si>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</si>
  <si>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</si>
  <si>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</si>
  <si>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</si>
  <si>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</si>
  <si>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</si>
  <si>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</si>
  <si>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</si>
  <si>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</si>
  <si>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</si>
  <si>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</si>
  <si>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</si>
  <si>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</si>
  <si>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</si>
  <si>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</si>
  <si>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</si>
  <si>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</si>
  <si>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</si>
  <si>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</si>
  <si>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</si>
  <si>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</si>
  <si>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</si>
  <si>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</si>
  <si>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</si>
  <si>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</si>
  <si>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</si>
  <si>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</si>
  <si>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</si>
  <si>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</si>
  <si>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</si>
  <si>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</si>
  <si>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</si>
  <si>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</si>
  <si>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</si>
  <si>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</si>
  <si>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</si>
  <si>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</si>
  <si>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</si>
  <si>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</si>
  <si>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</si>
  <si>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</si>
  <si>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</si>
  <si>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</si>
  <si>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</si>
  <si>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</si>
  <si>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</si>
  <si>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</si>
  <si>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</si>
  <si>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</si>
  <si>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</si>
  <si>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</si>
  <si>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</si>
  <si>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</si>
  <si>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</si>
  <si>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</si>
  <si>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</si>
  <si>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</si>
  <si>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</si>
  <si>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</si>
  <si>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</si>
  <si>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</si>
  <si>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</si>
  <si>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</si>
  <si>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</si>
  <si>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</si>
  <si>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</si>
  <si>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</si>
  <si>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</si>
  <si>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</si>
  <si>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</si>
  <si>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</si>
  <si>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</si>
  <si>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</si>
  <si>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</si>
  <si>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</si>
  <si>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</si>
  <si>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</si>
  <si>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</si>
  <si>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</si>
  <si>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</si>
  <si>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</si>
  <si>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</si>
  <si>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</si>
  <si>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</si>
  <si>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</si>
  <si>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</si>
  <si>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</si>
  <si>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</si>
  <si>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</si>
  <si>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</si>
  <si>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</si>
  <si>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</si>
  <si>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</si>
  <si>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</si>
  <si>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</si>
  <si>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</si>
  <si>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</si>
  <si>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</si>
  <si>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</si>
  <si>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</si>
  <si>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</si>
  <si>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</si>
  <si>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</si>
  <si>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</si>
  <si>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</si>
  <si>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</si>
  <si>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</si>
  <si>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</si>
  <si>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</si>
  <si>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</si>
  <si>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</si>
  <si>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</si>
  <si>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</si>
  <si>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</si>
  <si>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</si>
  <si>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</si>
  <si>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</si>
  <si>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</si>
  <si>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</si>
  <si>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</si>
  <si>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</si>
  <si>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</si>
  <si>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</si>
  <si>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</si>
  <si>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</si>
  <si>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</si>
  <si>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</si>
  <si>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</si>
  <si>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</si>
  <si>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</si>
  <si>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</si>
  <si>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</si>
  <si>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</si>
  <si>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</si>
  <si>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</si>
  <si>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</si>
  <si>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</si>
  <si>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</si>
  <si>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</si>
  <si>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</si>
  <si>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</si>
  <si>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</si>
  <si>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</si>
  <si>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</si>
  <si>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</si>
  <si>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</si>
  <si>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</si>
  <si>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</si>
  <si>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</si>
  <si>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</si>
  <si>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</si>
  <si>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</si>
  <si>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</si>
  <si>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</si>
  <si>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</si>
  <si>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</si>
  <si>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</si>
  <si>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</si>
  <si>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</si>
  <si>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</si>
  <si>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</si>
  <si>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</si>
  <si>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</si>
  <si>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</si>
  <si>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</si>
  <si>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</si>
  <si>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</si>
  <si>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</si>
  <si>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</si>
  <si>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</si>
  <si>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</si>
  <si>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</si>
  <si>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</si>
  <si>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</si>
  <si>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</si>
  <si>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</si>
  <si>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</si>
  <si>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</si>
  <si>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</si>
  <si>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</si>
  <si>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</si>
  <si>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</si>
  <si>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</si>
  <si>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</si>
  <si>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</si>
  <si>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</si>
  <si>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</si>
  <si>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</si>
  <si>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</si>
  <si>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</si>
  <si>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</si>
  <si>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</si>
  <si>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</si>
  <si>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</si>
  <si>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</si>
  <si>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</si>
  <si>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</si>
  <si>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</si>
  <si>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</si>
  <si>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</si>
  <si>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</si>
  <si>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</si>
  <si>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</si>
  <si>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</si>
  <si>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</si>
  <si>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</si>
  <si>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</si>
  <si>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</si>
  <si>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</si>
  <si>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</si>
  <si>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</si>
  <si>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</si>
  <si>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</si>
  <si>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</si>
  <si>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</si>
  <si>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</si>
  <si>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</si>
  <si>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</si>
  <si>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</si>
  <si>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</si>
  <si>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</si>
  <si>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</si>
  <si>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</si>
  <si>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</si>
  <si>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</si>
  <si>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</si>
  <si>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</si>
  <si>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</si>
  <si>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</si>
  <si>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</si>
  <si>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</si>
  <si>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</si>
  <si>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</si>
  <si>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</si>
  <si>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</si>
  <si>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</si>
  <si>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</si>
  <si>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</si>
  <si>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</si>
  <si>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</si>
  <si>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</si>
  <si>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</si>
  <si>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</si>
  <si>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</si>
  <si>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</si>
  <si>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</si>
  <si>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</si>
  <si>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</si>
  <si>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</si>
  <si>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</si>
  <si>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</si>
  <si>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</si>
  <si>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</si>
  <si>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</si>
  <si>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</si>
  <si>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</si>
  <si>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</si>
  <si>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</si>
  <si>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</si>
  <si>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</si>
  <si>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</si>
  <si>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</si>
  <si>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</si>
  <si>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</si>
  <si>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</si>
  <si>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</si>
  <si>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</si>
  <si>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</si>
  <si>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</si>
  <si>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</si>
  <si>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</si>
  <si>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</si>
  <si>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</si>
  <si>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</si>
  <si>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</si>
  <si>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</si>
  <si>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</si>
  <si>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</si>
  <si>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</si>
  <si>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</si>
  <si>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</si>
  <si>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</si>
  <si>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</si>
  <si>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</si>
  <si>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</si>
  <si>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</si>
  <si>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</si>
  <si>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</si>
  <si>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</si>
  <si>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</si>
  <si>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</si>
  <si>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</si>
  <si>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</si>
  <si>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</si>
  <si>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</si>
  <si>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</si>
  <si>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</si>
  <si>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</si>
  <si>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</si>
  <si>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</si>
  <si>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</si>
  <si>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</si>
  <si>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</si>
  <si>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</si>
  <si>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</si>
  <si>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</si>
  <si>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</si>
  <si>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</si>
  <si>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</si>
  <si>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</si>
  <si>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</si>
  <si>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</si>
  <si>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</si>
  <si>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</si>
  <si>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</si>
  <si>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</si>
  <si>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</si>
  <si>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</si>
  <si>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</si>
  <si>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</si>
  <si>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</si>
  <si>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</si>
  <si>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</si>
  <si>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</si>
  <si>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</si>
  <si>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</si>
  <si>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</si>
  <si>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</si>
  <si>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</si>
  <si>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</si>
  <si>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</si>
  <si>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</si>
  <si>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</si>
  <si>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</si>
  <si>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</si>
  <si>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</si>
  <si>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</si>
  <si>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</si>
  <si>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</si>
  <si>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</si>
  <si>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</si>
  <si>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</si>
  <si>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</si>
  <si>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</si>
  <si>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</si>
  <si>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</si>
  <si>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</si>
  <si>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</si>
  <si>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</si>
  <si>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</si>
  <si>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</si>
  <si>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</si>
  <si>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</si>
  <si>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</si>
  <si>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</si>
  <si>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</si>
  <si>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</si>
  <si>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</si>
  <si>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</si>
  <si>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</si>
  <si>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</si>
  <si>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</si>
  <si>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</si>
  <si>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</si>
  <si>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</si>
  <si>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</si>
  <si>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</si>
  <si>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</si>
  <si>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</si>
  <si>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</si>
  <si>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</si>
  <si>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</si>
  <si>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</si>
  <si>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</si>
  <si>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</si>
  <si>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</si>
  <si>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</si>
  <si>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</si>
  <si>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</si>
  <si>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</si>
  <si>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</si>
  <si>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</si>
  <si>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</si>
  <si>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</si>
  <si>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</si>
  <si>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</si>
  <si>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</si>
  <si>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</si>
  <si>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</si>
  <si>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</si>
  <si>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</si>
  <si>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</si>
  <si>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</si>
  <si>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</si>
  <si>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</si>
  <si>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</si>
  <si>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</si>
  <si>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</si>
  <si>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</si>
  <si>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</si>
  <si>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</si>
  <si>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</si>
  <si>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</si>
  <si>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</si>
  <si>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</si>
  <si>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</si>
  <si>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</si>
  <si>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</si>
  <si>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</si>
  <si>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</si>
  <si>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</si>
  <si>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</si>
  <si>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</si>
  <si>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</si>
  <si>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</si>
  <si>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</si>
  <si>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</si>
  <si>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</si>
  <si>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</si>
  <si>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</si>
  <si>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</si>
  <si>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</si>
  <si>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</si>
  <si>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</si>
  <si>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</si>
  <si>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</si>
  <si>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</si>
  <si>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</si>
  <si>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</si>
  <si>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</si>
  <si>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</si>
  <si>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</si>
  <si>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</si>
  <si>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</si>
  <si>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</si>
  <si>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</si>
  <si>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</si>
  <si>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</si>
  <si>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</si>
  <si>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</si>
  <si>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</si>
  <si>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</si>
  <si>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</si>
  <si>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</si>
  <si>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</si>
  <si>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</si>
  <si>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</si>
  <si>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</si>
  <si>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</si>
  <si>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</si>
  <si>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</si>
  <si>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</si>
  <si>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</si>
  <si>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</si>
  <si>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</si>
  <si>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</si>
  <si>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</si>
  <si>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</si>
  <si>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</si>
  <si>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</si>
  <si>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</si>
  <si>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</si>
  <si>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</si>
  <si>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</si>
  <si>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</si>
  <si>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</si>
  <si>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</si>
  <si>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</si>
  <si>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</si>
  <si>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</si>
  <si>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</si>
  <si>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</si>
  <si>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</si>
  <si>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</si>
  <si>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</si>
  <si>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</si>
  <si>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</si>
  <si>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</si>
  <si>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</si>
  <si>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</si>
  <si>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</si>
  <si>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</si>
  <si>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</si>
  <si>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</si>
  <si>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</si>
  <si>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</si>
  <si>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</si>
  <si>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</si>
  <si>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</si>
  <si>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</si>
  <si>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</si>
  <si>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</si>
  <si>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</si>
  <si>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</si>
  <si>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</si>
  <si>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</si>
  <si>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</si>
  <si>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</si>
  <si>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</si>
  <si>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</si>
  <si>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</si>
  <si>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</si>
  <si>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</si>
  <si>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</si>
  <si>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</si>
  <si>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</si>
  <si>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</si>
  <si>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</si>
  <si>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</si>
  <si>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</si>
  <si>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</si>
  <si>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</si>
  <si>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</si>
  <si>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</si>
  <si>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</si>
  <si>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</si>
  <si>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</si>
  <si>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</si>
  <si>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</si>
  <si>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</si>
  <si>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</si>
  <si>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</si>
  <si>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</si>
  <si>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</si>
  <si>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</si>
  <si>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</si>
  <si>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</si>
  <si>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</si>
  <si>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</si>
  <si>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</si>
  <si>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</si>
  <si>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</si>
  <si>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</si>
  <si>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</si>
  <si>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</si>
  <si>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</si>
  <si>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</si>
  <si>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</si>
  <si>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</si>
  <si>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</si>
  <si>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</si>
  <si>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</si>
  <si>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</si>
  <si>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</si>
  <si>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</si>
  <si>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</si>
  <si>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</si>
  <si>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</si>
  <si>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</si>
  <si>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</si>
  <si>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</si>
  <si>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</si>
  <si>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</si>
  <si>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</si>
  <si>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</si>
  <si>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</si>
  <si>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</si>
  <si>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</si>
  <si>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</si>
  <si>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</si>
  <si>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</si>
  <si>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</si>
  <si>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</si>
  <si>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</si>
  <si>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</si>
  <si>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</si>
  <si>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</si>
  <si>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</si>
  <si>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</si>
  <si>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</si>
  <si>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</si>
  <si>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</si>
  <si>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</si>
  <si>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</si>
  <si>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</si>
  <si>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</si>
  <si>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</si>
  <si>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</si>
  <si>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</si>
  <si>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</si>
  <si>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</si>
  <si>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</si>
  <si>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</si>
  <si>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</si>
  <si>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</si>
  <si>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</si>
  <si>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</si>
  <si>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</si>
  <si>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</si>
  <si>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</si>
  <si>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</si>
  <si>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</si>
  <si>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</si>
  <si>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</si>
  <si>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</si>
  <si>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</si>
  <si>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</si>
  <si>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</si>
  <si>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</si>
  <si>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</si>
  <si>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</si>
  <si>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</si>
  <si>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</si>
  <si>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</si>
  <si>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</si>
  <si>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</si>
  <si>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</si>
  <si>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</si>
  <si>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</si>
  <si>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</si>
  <si>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</si>
  <si>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</si>
  <si>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</si>
  <si>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</si>
  <si>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</si>
  <si>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</si>
  <si>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</si>
  <si>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</si>
  <si>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</si>
  <si>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</si>
  <si>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</si>
  <si>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</si>
  <si>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</si>
  <si>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</si>
  <si>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</si>
  <si>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</si>
  <si>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</si>
  <si>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</si>
  <si>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</si>
  <si>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</si>
  <si>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</si>
  <si>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</si>
  <si>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</si>
  <si>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</si>
  <si>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</si>
  <si>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</si>
  <si>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</si>
  <si>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</si>
  <si>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</si>
  <si>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</si>
  <si>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</si>
  <si>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</si>
  <si>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</si>
  <si>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</si>
  <si>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</si>
  <si>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</si>
  <si>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</si>
  <si>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</si>
  <si>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</si>
  <si>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</si>
  <si>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</si>
  <si>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</si>
  <si>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</si>
  <si>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</si>
  <si>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</si>
  <si>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</si>
  <si>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</si>
  <si>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</si>
  <si>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</si>
  <si>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</si>
  <si>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</si>
  <si>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</si>
  <si>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</si>
  <si>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</si>
  <si>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</si>
  <si>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</si>
  <si>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</si>
  <si>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</si>
  <si>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</si>
  <si>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</si>
  <si>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</si>
  <si>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</si>
  <si>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</si>
  <si>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</si>
  <si>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</si>
  <si>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</si>
  <si>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</si>
  <si>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</si>
  <si>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</si>
  <si>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</si>
  <si>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</si>
  <si>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</si>
  <si>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</si>
  <si>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</si>
  <si>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</si>
  <si>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</si>
  <si>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</si>
  <si>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</si>
  <si>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</si>
  <si>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</si>
  <si>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</si>
  <si>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</si>
  <si>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</si>
  <si>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</si>
  <si>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</si>
  <si>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</si>
  <si>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</si>
  <si>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</si>
  <si>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</si>
  <si>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</si>
  <si>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</si>
  <si>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</si>
  <si>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</si>
  <si>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</si>
  <si>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</si>
  <si>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</si>
  <si>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</si>
  <si>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</si>
  <si>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</si>
  <si>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</si>
  <si>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</si>
  <si>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</si>
  <si>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</si>
  <si>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</si>
  <si>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</si>
  <si>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</si>
  <si>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</si>
  <si>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</si>
  <si>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</si>
  <si>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</si>
  <si>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</si>
  <si>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</si>
  <si>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</si>
  <si>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</si>
  <si>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</si>
  <si>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</si>
  <si>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</si>
  <si>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</si>
  <si>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</si>
  <si>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</si>
  <si>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</si>
  <si>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</si>
  <si>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</si>
  <si>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</si>
  <si>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</si>
  <si>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</si>
  <si>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</si>
  <si>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</si>
  <si>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</si>
  <si>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</si>
  <si>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</si>
  <si>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</si>
  <si>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</si>
  <si>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</si>
  <si>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</si>
  <si>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</si>
  <si>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</si>
  <si>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</si>
  <si>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</si>
  <si>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</si>
  <si>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</si>
  <si>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</si>
  <si>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</si>
  <si>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</si>
  <si>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</si>
  <si>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</si>
  <si>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</si>
  <si>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</si>
  <si>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</si>
  <si>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</si>
  <si>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</si>
  <si>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</si>
  <si>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</si>
  <si>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</si>
  <si>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</si>
  <si>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</si>
  <si>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</si>
  <si>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</si>
  <si>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</si>
  <si>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</si>
  <si>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</si>
  <si>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</si>
  <si>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</si>
  <si>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</si>
  <si>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</si>
  <si>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</si>
  <si>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</si>
  <si>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</si>
  <si>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</si>
  <si>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</si>
  <si>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</si>
  <si>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</si>
  <si>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</si>
  <si>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</si>
  <si>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</si>
  <si>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</si>
  <si>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</si>
  <si>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</si>
  <si>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</si>
  <si>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</si>
  <si>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</si>
  <si>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</si>
  <si>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</si>
  <si>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</si>
  <si>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</si>
  <si>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</si>
  <si>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</si>
  <si>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</si>
  <si>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</si>
  <si>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</si>
  <si>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</si>
  <si>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</si>
  <si>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</si>
  <si>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</si>
  <si>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</si>
  <si>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</si>
  <si>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</si>
  <si>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</si>
  <si>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</si>
  <si>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</si>
  <si>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</si>
  <si>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</si>
  <si>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</si>
  <si>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</si>
  <si>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</si>
  <si>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</si>
  <si>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</si>
  <si>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</si>
  <si>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</si>
  <si>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</si>
  <si>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</si>
  <si>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</si>
  <si>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</si>
  <si>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</si>
  <si>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</si>
  <si>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</si>
  <si>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</si>
  <si>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</si>
  <si>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</si>
  <si>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</si>
  <si>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</si>
  <si>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</si>
  <si>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</si>
  <si>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</si>
  <si>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</si>
  <si>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</si>
  <si>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</si>
  <si>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</si>
  <si>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</si>
  <si>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</si>
  <si>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</si>
  <si>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</si>
  <si>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</si>
  <si>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</si>
  <si>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</si>
  <si>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</si>
  <si>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</si>
  <si>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</si>
  <si>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</si>
  <si>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</si>
  <si>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</si>
  <si>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</si>
  <si>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</si>
  <si>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</si>
  <si>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</si>
  <si>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</si>
  <si>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</si>
  <si>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</si>
  <si>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</si>
  <si>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</si>
  <si>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</si>
  <si>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</si>
  <si>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</si>
  <si>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</si>
  <si>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</si>
  <si>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</si>
  <si>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</si>
  <si>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</si>
  <si>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</si>
  <si>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</si>
  <si>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</si>
  <si>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</si>
  <si>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</si>
  <si>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</si>
  <si>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</si>
  <si>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</si>
  <si>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</si>
  <si>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</si>
  <si>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</si>
  <si>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</si>
  <si>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</si>
  <si>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</si>
  <si>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</si>
  <si>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</si>
  <si>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</si>
  <si>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</si>
  <si>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</si>
  <si>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</si>
  <si>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</si>
  <si>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</si>
  <si>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</si>
  <si>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</si>
  <si>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</si>
  <si>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</si>
  <si>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</si>
  <si>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</si>
  <si>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</si>
  <si>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</si>
  <si>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</si>
  <si>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</si>
  <si>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</si>
  <si>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</si>
  <si>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</si>
  <si>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</si>
  <si>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</si>
  <si>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</si>
  <si>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</si>
  <si>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</si>
  <si>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</si>
  <si>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</si>
  <si>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</si>
  <si>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</si>
  <si>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</si>
  <si>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</si>
  <si>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</si>
  <si>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</si>
  <si>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</si>
  <si>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</si>
  <si>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</si>
  <si>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</si>
  <si>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</si>
  <si>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</si>
  <si>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</si>
  <si>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</si>
  <si>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</si>
  <si>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</si>
  <si>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</si>
  <si>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</si>
  <si>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</si>
  <si>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</si>
  <si>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</si>
  <si>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</si>
  <si>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</si>
  <si>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</si>
  <si>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</si>
  <si>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</si>
  <si>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</si>
  <si>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</si>
  <si>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</si>
  <si>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</si>
  <si>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</si>
  <si>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</si>
  <si>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</si>
  <si>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</si>
  <si>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</si>
  <si>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</si>
  <si>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</si>
  <si>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</si>
  <si>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</si>
  <si>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</si>
  <si>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</si>
  <si>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</si>
  <si>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</si>
  <si>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</si>
  <si>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</si>
  <si>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</si>
  <si>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</si>
  <si>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</si>
  <si>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</si>
  <si>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</si>
  <si>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</si>
  <si>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</si>
  <si>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</si>
  <si>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</si>
  <si>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</si>
  <si>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</si>
  <si>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</si>
  <si>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</si>
  <si>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</si>
  <si>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</si>
  <si>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</si>
  <si>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</si>
  <si>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</si>
  <si>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</si>
  <si>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</si>
  <si>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</si>
  <si>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</si>
  <si>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</si>
  <si>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</si>
  <si>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</si>
  <si>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</si>
  <si>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</si>
  <si>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</si>
  <si>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</si>
  <si>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</si>
  <si>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</si>
  <si>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</si>
  <si>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</si>
  <si>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</si>
  <si>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</si>
  <si>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</si>
  <si>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</si>
  <si>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</si>
  <si>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</si>
  <si>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</si>
  <si>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</si>
  <si>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</si>
  <si>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</si>
  <si>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</si>
  <si>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</si>
  <si>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</si>
  <si>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</si>
  <si>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</si>
  <si>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</si>
  <si>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</si>
  <si>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</si>
  <si>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</si>
  <si>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</si>
  <si>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</si>
  <si>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</si>
  <si>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</si>
  <si>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</si>
  <si>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</si>
  <si>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</si>
  <si>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</si>
  <si>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</si>
  <si>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</si>
  <si>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</si>
  <si>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</si>
  <si>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</si>
  <si>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</si>
  <si>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</si>
  <si>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</si>
  <si>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</si>
  <si>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</si>
  <si>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</si>
  <si>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</si>
  <si>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</si>
  <si>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</si>
  <si>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</si>
  <si>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</si>
  <si>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</si>
  <si>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</si>
  <si>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</si>
  <si>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</si>
  <si>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</si>
  <si>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</si>
  <si>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</si>
  <si>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</si>
  <si>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</si>
  <si>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</si>
  <si>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</si>
  <si>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</si>
  <si>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</si>
  <si>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</si>
  <si>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</si>
  <si>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</si>
  <si>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</si>
  <si>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</si>
  <si>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</si>
  <si>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</si>
  <si>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</si>
  <si>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</si>
  <si>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</si>
  <si>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</si>
  <si>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</si>
  <si>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</si>
  <si>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</si>
  <si>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</si>
  <si>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</si>
  <si>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</si>
  <si>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</si>
  <si>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</si>
  <si>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</si>
  <si>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</si>
  <si>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</si>
  <si>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</si>
  <si>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</si>
  <si>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</si>
  <si>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</si>
  <si>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</si>
  <si>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</si>
  <si>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</si>
  <si>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</si>
  <si>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</si>
  <si>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</si>
  <si>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</si>
  <si>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</si>
  <si>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</si>
  <si>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</si>
  <si>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</si>
  <si>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</si>
  <si>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</si>
  <si>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</si>
  <si>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</si>
  <si>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</si>
  <si>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</si>
  <si>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</si>
  <si>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</si>
  <si>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</si>
  <si>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</si>
  <si>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</si>
  <si>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</si>
  <si>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</si>
  <si>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</si>
  <si>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</si>
  <si>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</si>
  <si>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</si>
  <si>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</si>
  <si>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</si>
  <si>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</si>
  <si>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</si>
  <si>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</si>
  <si>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</si>
  <si>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</si>
  <si>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</si>
  <si>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</si>
  <si>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</si>
  <si>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</si>
  <si>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</si>
  <si>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</si>
  <si>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</si>
  <si>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</si>
  <si>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</si>
  <si>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</si>
  <si>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</si>
  <si>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</si>
  <si>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</si>
  <si>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</si>
  <si>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</si>
  <si>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</si>
  <si>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</si>
  <si>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</si>
  <si>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</si>
  <si>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</si>
  <si>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</si>
  <si>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</si>
  <si>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</si>
  <si>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</si>
  <si>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</si>
  <si>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</si>
  <si>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</si>
  <si>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</si>
  <si>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</si>
  <si>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</si>
  <si>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</si>
  <si>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</si>
  <si>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</si>
  <si>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</si>
  <si>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</si>
  <si>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</si>
  <si>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</si>
  <si>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</si>
  <si>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</si>
  <si>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</si>
  <si>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</si>
  <si>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</si>
  <si>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</si>
  <si>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</si>
  <si>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</si>
  <si>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</si>
  <si>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</si>
  <si>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</si>
  <si>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</si>
  <si>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</si>
  <si>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</si>
  <si>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</si>
  <si>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</si>
  <si>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</si>
  <si>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</si>
  <si>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</si>
  <si>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</si>
  <si>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</si>
  <si>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</si>
  <si>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</si>
  <si>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</si>
  <si>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</si>
  <si>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</si>
  <si>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</si>
  <si>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</si>
  <si>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</si>
  <si>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</si>
  <si>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</si>
  <si>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</si>
  <si>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</si>
  <si>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</si>
  <si>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</si>
  <si>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</si>
  <si>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</si>
  <si>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</si>
  <si>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</si>
  <si>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</si>
  <si>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</si>
  <si>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</si>
  <si>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</si>
  <si>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</si>
  <si>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</si>
  <si>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</si>
  <si>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</si>
  <si>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</si>
  <si>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</si>
  <si>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</si>
  <si>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</si>
  <si>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</si>
  <si>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</si>
  <si>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</si>
  <si>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</si>
  <si>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</si>
  <si>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</si>
  <si>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</si>
  <si>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</si>
  <si>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</si>
  <si>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</si>
  <si>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</si>
  <si>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</si>
  <si>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</si>
  <si>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</si>
  <si>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</si>
  <si>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</si>
  <si>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</si>
  <si>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</si>
  <si>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</si>
  <si>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</si>
  <si>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</si>
  <si>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</si>
  <si>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</si>
  <si>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</si>
  <si>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</si>
  <si>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</si>
  <si>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</si>
  <si>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</si>
  <si>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</si>
  <si>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</si>
  <si>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</si>
  <si>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</si>
  <si>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</si>
  <si>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</si>
  <si>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</si>
  <si>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</si>
  <si>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</si>
  <si>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</si>
  <si>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</si>
  <si>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</si>
  <si>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</si>
  <si>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</si>
  <si>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</si>
  <si>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</si>
  <si>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</si>
  <si>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</si>
  <si>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</si>
  <si>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</si>
  <si>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</si>
  <si>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</si>
  <si>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</si>
  <si>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</si>
  <si>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</si>
  <si>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</si>
  <si>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</si>
  <si>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</si>
  <si>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</si>
  <si>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</si>
  <si>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</si>
  <si>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</si>
  <si>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</si>
  <si>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</si>
  <si>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</si>
  <si>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</si>
  <si>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</si>
  <si>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</si>
  <si>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</si>
  <si>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</si>
  <si>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</si>
  <si>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</si>
  <si>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</si>
  <si>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</si>
  <si>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</si>
  <si>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</si>
  <si>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</si>
  <si>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</si>
  <si>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</si>
  <si>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</si>
  <si>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</si>
  <si>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</si>
  <si>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</si>
  <si>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</si>
  <si>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</si>
  <si>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</si>
  <si>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</si>
  <si>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</si>
  <si>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</si>
  <si>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</si>
  <si>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</si>
  <si>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</si>
  <si>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</si>
  <si>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</si>
  <si>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</si>
  <si>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</si>
  <si>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</si>
  <si>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</si>
  <si>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</si>
  <si>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</si>
  <si>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</si>
  <si>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</si>
  <si>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</si>
  <si>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</si>
  <si>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</si>
  <si>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</si>
  <si>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</si>
  <si>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</si>
  <si>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</si>
  <si>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</si>
  <si>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</si>
  <si>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</si>
  <si>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</si>
  <si>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</si>
  <si>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</si>
  <si>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</si>
  <si>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</si>
  <si>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</si>
  <si>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</si>
  <si>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</si>
  <si>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</si>
  <si>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</si>
  <si>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</si>
  <si>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</si>
  <si>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</si>
  <si>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</si>
  <si>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</si>
  <si>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</si>
  <si>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</si>
  <si>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</si>
  <si>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</si>
  <si>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</si>
  <si>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</si>
  <si>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</si>
  <si>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</si>
  <si>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</si>
  <si>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</si>
  <si>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</si>
  <si>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</si>
  <si>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</si>
  <si>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</si>
  <si>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</si>
  <si>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</si>
  <si>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</si>
  <si>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</si>
  <si>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</si>
  <si>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</si>
  <si>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</si>
  <si>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</si>
  <si>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</si>
  <si>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</si>
  <si>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</si>
  <si>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</si>
  <si>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</si>
  <si>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</si>
  <si>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</si>
  <si>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</si>
  <si>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</si>
  <si>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</si>
  <si>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</si>
  <si>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</si>
  <si>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</si>
  <si>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</si>
  <si>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</si>
  <si>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</si>
  <si>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</si>
  <si>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</si>
  <si>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</si>
  <si>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</si>
  <si>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</si>
  <si>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</si>
  <si>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</si>
  <si>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</si>
  <si>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</si>
  <si>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</si>
  <si>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</si>
  <si>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</si>
  <si>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</si>
  <si>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</si>
  <si>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</si>
  <si>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</si>
  <si>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</si>
  <si>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</si>
  <si>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</si>
  <si>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</si>
  <si>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</si>
  <si>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</si>
  <si>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</si>
  <si>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</si>
  <si>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</si>
  <si>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</si>
  <si>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</si>
  <si>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</si>
  <si>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</si>
  <si>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</si>
  <si>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</si>
  <si>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</si>
  <si>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</si>
  <si>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</si>
  <si>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</si>
  <si>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</si>
  <si>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</si>
  <si>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</si>
  <si>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</si>
  <si>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</si>
  <si>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</si>
  <si>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</si>
  <si>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</si>
  <si>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</si>
  <si>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</si>
  <si>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</si>
  <si>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</si>
  <si>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</si>
  <si>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</si>
  <si>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</si>
  <si>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</si>
  <si>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</si>
  <si>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</si>
  <si>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</si>
  <si>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</si>
  <si>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</si>
  <si>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</si>
  <si>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</si>
  <si>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</si>
  <si>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</si>
  <si>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</si>
  <si>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</si>
  <si>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</si>
  <si>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</si>
  <si>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</si>
  <si>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</si>
  <si>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</si>
  <si>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</si>
  <si>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</si>
  <si>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</si>
  <si>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</si>
  <si>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</si>
  <si>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</si>
  <si>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</si>
  <si>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</si>
  <si>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</si>
  <si>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</si>
  <si>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</si>
  <si>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</si>
  <si>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</si>
  <si>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</si>
  <si>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</si>
  <si>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</si>
  <si>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</si>
  <si>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</si>
  <si>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</si>
  <si>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</si>
  <si>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</si>
  <si>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</si>
  <si>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</si>
  <si>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</si>
  <si>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</si>
  <si>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</si>
  <si>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</si>
  <si>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</si>
  <si>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</si>
  <si>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</si>
  <si>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</si>
  <si>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</si>
  <si>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</si>
  <si>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</si>
  <si>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</si>
  <si>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</si>
  <si>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</si>
  <si>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</si>
  <si>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</si>
  <si>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</si>
  <si>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</si>
  <si>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</si>
  <si>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</si>
  <si>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</si>
  <si>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</si>
  <si>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</si>
  <si>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</si>
  <si>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</si>
  <si>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</si>
  <si>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</si>
  <si>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</si>
  <si>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</si>
  <si>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</si>
  <si>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</si>
  <si>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</si>
  <si>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</si>
  <si>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</si>
  <si>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</si>
  <si>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</si>
  <si>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</si>
  <si>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</si>
  <si>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</si>
  <si>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</si>
  <si>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</si>
  <si>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</si>
  <si>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</si>
  <si>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</si>
  <si>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</si>
  <si>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</si>
  <si>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</si>
  <si>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</si>
  <si>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</si>
  <si>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</si>
  <si>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</si>
  <si>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</si>
  <si>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</si>
  <si>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</si>
  <si>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</si>
  <si>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</si>
  <si>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</si>
  <si>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</si>
  <si>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</si>
  <si>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</si>
  <si>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</si>
  <si>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</si>
  <si>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</si>
  <si>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</si>
  <si>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</si>
  <si>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</si>
  <si>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</si>
  <si>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</si>
  <si>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</si>
  <si>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</si>
  <si>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</si>
  <si>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</si>
  <si>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</si>
  <si>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</si>
  <si>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</si>
  <si>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</si>
  <si>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</si>
  <si>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</si>
  <si>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</si>
  <si>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</si>
  <si>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</si>
  <si>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</si>
  <si>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</si>
  <si>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</si>
  <si>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</si>
  <si>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</si>
  <si>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</si>
  <si>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</si>
  <si>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</si>
  <si>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</si>
  <si>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</si>
  <si>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</si>
  <si>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</si>
  <si>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</si>
  <si>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</si>
  <si>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</si>
  <si>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</si>
  <si>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</si>
  <si>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</si>
  <si>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</si>
  <si>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</si>
  <si>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</si>
  <si>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</si>
  <si>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</si>
  <si>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</si>
  <si>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</si>
  <si>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</si>
  <si>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</si>
  <si>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</si>
  <si>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</si>
  <si>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</si>
  <si>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</si>
  <si>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</si>
  <si>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</si>
  <si>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</si>
  <si>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</si>
  <si>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</si>
  <si>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</si>
  <si>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</si>
  <si>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</si>
  <si>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</si>
  <si>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</si>
  <si>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</si>
  <si>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</si>
  <si>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</si>
  <si>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</si>
  <si>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</si>
  <si>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</si>
  <si>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</si>
  <si>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</si>
  <si>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</si>
  <si>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</si>
  <si>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</si>
  <si>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</si>
  <si>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</si>
  <si>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</si>
  <si>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</si>
  <si>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</si>
  <si>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</si>
  <si>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</si>
  <si>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</si>
  <si>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</si>
  <si>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</si>
  <si>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</si>
  <si>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</si>
  <si>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</si>
  <si>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</si>
  <si>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</si>
  <si>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</si>
  <si>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</si>
  <si>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</si>
  <si>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</si>
  <si>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</si>
  <si>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</si>
  <si>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</si>
  <si>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</si>
  <si>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</si>
  <si>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</si>
  <si>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</si>
  <si>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</si>
  <si>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</si>
  <si>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</si>
  <si>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</si>
  <si>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</si>
  <si>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</si>
  <si>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</si>
  <si>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</si>
  <si>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</si>
  <si>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</si>
  <si>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</si>
  <si>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</si>
  <si>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</si>
  <si>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</si>
  <si>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</si>
  <si>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</si>
  <si>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</si>
  <si>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</si>
  <si>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</si>
  <si>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</si>
  <si>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</si>
  <si>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</si>
  <si>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</si>
  <si>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</si>
  <si>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</si>
  <si>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</si>
  <si>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</si>
  <si>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</si>
  <si>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</si>
  <si>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</si>
  <si>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</si>
  <si>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</si>
  <si>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</si>
  <si>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</si>
  <si>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</si>
  <si>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</si>
  <si>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</si>
  <si>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</si>
  <si>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</si>
  <si>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</si>
  <si>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</si>
  <si>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</si>
  <si>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</si>
  <si>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</si>
  <si>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</si>
  <si>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</si>
  <si>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</si>
  <si>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</si>
  <si>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</si>
  <si>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</si>
  <si>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</si>
  <si>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</si>
  <si>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</si>
  <si>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</si>
  <si>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</si>
  <si>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</si>
  <si>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</si>
  <si>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</si>
  <si>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</si>
  <si>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</si>
  <si>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</si>
  <si>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</si>
  <si>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</si>
  <si>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</si>
  <si>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</si>
  <si>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</si>
  <si>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</si>
  <si>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</si>
  <si>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</si>
  <si>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</si>
  <si>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</si>
  <si>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</si>
  <si>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</si>
  <si>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</si>
  <si>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</si>
  <si>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</si>
  <si>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</si>
  <si>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</si>
  <si>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</si>
  <si>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</si>
  <si>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</si>
  <si>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</si>
  <si>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</si>
  <si>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</si>
  <si>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</si>
  <si>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</si>
  <si>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</si>
  <si>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</si>
  <si>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</si>
  <si>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</si>
  <si>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</si>
  <si>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</si>
  <si>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</si>
  <si>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</si>
  <si>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</si>
  <si>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</si>
  <si>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</si>
  <si>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</si>
  <si>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</si>
  <si>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</si>
  <si>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</si>
  <si>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</si>
  <si>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</si>
  <si>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</si>
  <si>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</si>
  <si>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</si>
  <si>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</si>
  <si>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</si>
  <si>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</si>
  <si>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</si>
  <si>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</si>
  <si>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</si>
  <si>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</si>
  <si>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</si>
  <si>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</si>
  <si>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</si>
  <si>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</si>
  <si>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</si>
  <si>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</si>
  <si>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</si>
  <si>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</si>
  <si>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</si>
  <si>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</si>
  <si>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</si>
  <si>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</si>
  <si>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</si>
  <si>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</si>
  <si>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</si>
  <si>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</si>
  <si>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</si>
  <si>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</si>
  <si>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</si>
  <si>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</si>
  <si>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</si>
  <si>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</si>
  <si>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</si>
  <si>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</si>
  <si>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</si>
  <si>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</si>
  <si>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</si>
  <si>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</si>
  <si>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</si>
  <si>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</si>
  <si>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</si>
  <si>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</si>
  <si>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</si>
  <si>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</si>
  <si>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</si>
  <si>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</si>
  <si>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</si>
  <si>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</si>
  <si>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</si>
  <si>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</si>
  <si>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</si>
  <si>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</si>
  <si>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</si>
  <si>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</si>
  <si>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</si>
  <si>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</si>
  <si>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</si>
  <si>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</si>
  <si>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</si>
  <si>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</si>
  <si>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</si>
  <si>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</si>
  <si>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</si>
  <si>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</si>
  <si>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</si>
  <si>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</si>
  <si>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</si>
  <si>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</si>
  <si>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</si>
  <si>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</si>
  <si>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</si>
  <si>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</si>
  <si>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</si>
  <si>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</si>
  <si>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</si>
  <si>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</si>
  <si>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</si>
  <si>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</si>
  <si>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</si>
  <si>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</si>
  <si>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</si>
  <si>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</si>
  <si>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</si>
  <si>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</si>
  <si>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</si>
  <si>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</si>
  <si>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</si>
  <si>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</si>
  <si>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</si>
  <si>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</si>
  <si>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</si>
  <si>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</si>
  <si>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</si>
  <si>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</si>
  <si>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</si>
  <si>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</si>
  <si>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</si>
  <si>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</si>
  <si>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</si>
  <si>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</si>
  <si>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</si>
  <si>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</si>
  <si>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</si>
  <si>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</si>
  <si>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</si>
  <si>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</si>
  <si>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</si>
  <si>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</si>
  <si>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</si>
  <si>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</si>
  <si>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</si>
  <si>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</si>
  <si>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</si>
  <si>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</si>
  <si>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</si>
  <si>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</si>
  <si>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</si>
  <si>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</si>
  <si>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</si>
  <si>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</si>
  <si>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</si>
  <si>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</si>
  <si>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</si>
  <si>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</si>
  <si>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</si>
  <si>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</si>
  <si>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</si>
  <si>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</si>
  <si>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</si>
  <si>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</si>
  <si>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</si>
  <si>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</si>
  <si>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</si>
  <si>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</si>
  <si>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</si>
  <si>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</si>
  <si>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</si>
  <si>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</si>
  <si>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</si>
  <si>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</si>
  <si>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</si>
  <si>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</si>
  <si>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</si>
  <si>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</si>
  <si>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</si>
  <si>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</si>
  <si>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</si>
  <si>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</si>
  <si>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</si>
  <si>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</si>
  <si>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</si>
  <si>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</si>
  <si>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</si>
  <si>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</si>
  <si>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</si>
  <si>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</si>
  <si>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</si>
  <si>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</si>
  <si>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</si>
  <si>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</si>
  <si>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</si>
  <si>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</si>
  <si>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</si>
  <si>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</si>
  <si>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</si>
  <si>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</si>
  <si>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</si>
  <si>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</si>
  <si>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</si>
  <si>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</si>
  <si>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</si>
  <si>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</si>
  <si>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</si>
  <si>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</si>
  <si>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</si>
  <si>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</si>
  <si>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</si>
  <si>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</si>
  <si>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</si>
  <si>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</si>
  <si>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</si>
  <si>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</si>
  <si>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</si>
  <si>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</si>
  <si>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</si>
  <si>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</si>
  <si>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</si>
  <si>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</si>
  <si>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</si>
  <si>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</si>
  <si>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</si>
  <si>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</si>
  <si>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</si>
  <si>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</si>
  <si>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</si>
  <si>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</si>
  <si>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</si>
  <si>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</si>
  <si>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</si>
  <si>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</si>
  <si>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</si>
  <si>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</si>
  <si>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</si>
  <si>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</si>
  <si>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</si>
  <si>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</si>
  <si>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</si>
  <si>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</si>
  <si>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</si>
  <si>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</si>
  <si>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</si>
  <si>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</si>
  <si>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</si>
  <si>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</si>
  <si>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</si>
  <si>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</si>
  <si>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</si>
  <si>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</si>
  <si>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</si>
  <si>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</si>
  <si>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</si>
  <si>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</si>
  <si>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</si>
  <si>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</si>
  <si>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</si>
  <si>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</si>
  <si>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</si>
  <si>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</si>
  <si>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</si>
  <si>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</si>
  <si>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</si>
  <si>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</si>
  <si>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</si>
  <si>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</si>
  <si>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</si>
  <si>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</si>
  <si>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</si>
  <si>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</si>
  <si>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</si>
  <si>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</si>
  <si>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</si>
  <si>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</si>
  <si>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</si>
  <si>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</si>
  <si>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</si>
  <si>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</si>
  <si>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</si>
  <si>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</si>
  <si>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</si>
  <si>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</si>
  <si>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</si>
  <si>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</si>
  <si>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</si>
  <si>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</si>
  <si>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</si>
  <si>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</si>
  <si>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</si>
  <si>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</si>
  <si>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</si>
  <si>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</si>
  <si>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</si>
  <si>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</si>
  <si>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</si>
  <si>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</si>
  <si>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</si>
  <si>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</si>
  <si>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</si>
  <si>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</si>
  <si>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</si>
  <si>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</si>
  <si>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</si>
  <si>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</si>
  <si>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</si>
  <si>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</si>
  <si>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</si>
  <si>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</si>
  <si>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</si>
  <si>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</si>
  <si>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</si>
  <si>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</si>
  <si>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</si>
  <si>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</si>
  <si>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</si>
  <si>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</si>
  <si>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</si>
  <si>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</si>
  <si>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</si>
  <si>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</si>
  <si>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</si>
  <si>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</si>
  <si>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</si>
  <si>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</si>
  <si>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</si>
  <si>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</si>
  <si>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</si>
  <si>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</si>
  <si>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</si>
  <si>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</si>
  <si>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</si>
  <si>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</si>
  <si>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</si>
  <si>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</si>
  <si>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</si>
  <si>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</si>
  <si>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</si>
  <si>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</si>
  <si>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</si>
  <si>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</si>
  <si>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</si>
  <si>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</si>
  <si>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</si>
  <si>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</si>
  <si>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</si>
  <si>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</si>
  <si>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</si>
  <si>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</si>
  <si>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</si>
  <si>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</si>
  <si>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</si>
  <si>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</si>
  <si>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</si>
  <si>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</si>
  <si>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</si>
  <si>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</si>
  <si>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</si>
  <si>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</si>
  <si>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</si>
  <si>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</si>
  <si>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</si>
  <si>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</si>
  <si>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</si>
  <si>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</si>
  <si>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</si>
  <si>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</si>
  <si>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</si>
  <si>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</si>
  <si>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</si>
  <si>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</si>
  <si>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</si>
  <si>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</si>
  <si>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</si>
  <si>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</si>
  <si>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</si>
  <si>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</si>
  <si>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</si>
  <si>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</si>
  <si>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</si>
  <si>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</si>
  <si>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</si>
  <si>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</si>
  <si>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</si>
  <si>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</si>
  <si>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</si>
  <si>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</si>
  <si>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</si>
  <si>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</si>
  <si>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</si>
  <si>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</si>
  <si>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</si>
  <si>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</si>
  <si>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</si>
  <si>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</si>
  <si>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</si>
  <si>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</si>
  <si>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</si>
  <si>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</si>
  <si>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</si>
  <si>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</si>
  <si>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</si>
  <si>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</si>
  <si>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</si>
  <si>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</si>
  <si>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</si>
  <si>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</si>
  <si>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</si>
  <si>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</si>
  <si>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</si>
  <si>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</si>
  <si>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</si>
  <si>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</si>
  <si>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</si>
  <si>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</si>
  <si>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</si>
  <si>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</si>
  <si>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</si>
  <si>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</si>
  <si>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</si>
  <si>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</si>
  <si>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</si>
  <si>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</si>
  <si>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</si>
  <si>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</si>
  <si>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</si>
  <si>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</si>
  <si>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</si>
  <si>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</si>
  <si>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</si>
  <si>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</si>
  <si>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</si>
  <si>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</si>
  <si>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</si>
  <si>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</si>
  <si>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</si>
  <si>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</si>
  <si>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</si>
  <si>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</si>
  <si>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</si>
  <si>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</si>
  <si>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</si>
  <si>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</si>
  <si>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</si>
  <si>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</si>
  <si>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</si>
  <si>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</si>
  <si>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</si>
  <si>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</si>
  <si>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</si>
  <si>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</si>
  <si>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</si>
  <si>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</si>
  <si>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</si>
  <si>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</si>
  <si>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</si>
  <si>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</si>
  <si>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</si>
  <si>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</si>
  <si>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</si>
  <si>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</si>
  <si>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</si>
  <si>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</si>
  <si>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</si>
  <si>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</si>
  <si>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</si>
  <si>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</si>
  <si>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</si>
  <si>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</si>
  <si>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</si>
  <si>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</si>
  <si>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</si>
  <si>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</si>
  <si>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</si>
  <si>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</si>
  <si>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</si>
  <si>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</si>
  <si>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</si>
  <si>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</si>
  <si>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</si>
  <si>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</si>
  <si>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</si>
  <si>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</si>
  <si>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</si>
  <si>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</si>
  <si>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</si>
  <si>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</si>
  <si>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</si>
  <si>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</si>
  <si>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</si>
  <si>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</si>
  <si>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</si>
  <si>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</si>
  <si>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</si>
  <si>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</si>
  <si>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</si>
  <si>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</si>
  <si>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</si>
  <si>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</si>
  <si>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</si>
  <si>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</si>
  <si>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</si>
  <si>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</si>
  <si>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</si>
  <si>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</si>
  <si>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</si>
  <si>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</si>
  <si>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</si>
  <si>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</si>
  <si>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</si>
  <si>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</si>
  <si>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</si>
  <si>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</si>
  <si>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</si>
  <si>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</si>
  <si>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</si>
  <si>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</si>
  <si>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</si>
  <si>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</si>
  <si>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</si>
  <si>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</si>
  <si>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</si>
  <si>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</si>
  <si>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</si>
  <si>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</si>
  <si>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</si>
  <si>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</si>
  <si>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</si>
  <si>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</si>
  <si>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</si>
  <si>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</si>
  <si>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</si>
  <si>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</si>
  <si>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</si>
  <si>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</si>
  <si>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</si>
  <si>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</si>
  <si>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</si>
  <si>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</si>
  <si>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</si>
  <si>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</si>
  <si>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</si>
  <si>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</si>
  <si>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</si>
  <si>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</si>
  <si>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</si>
  <si>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</si>
  <si>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</si>
  <si>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</si>
  <si>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</si>
  <si>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</si>
  <si>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</si>
  <si>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</si>
  <si>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</si>
  <si>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</si>
  <si>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</si>
  <si>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</si>
  <si>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</si>
  <si>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</si>
  <si>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</si>
  <si>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</si>
  <si>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</si>
  <si>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</si>
  <si>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</si>
  <si>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</si>
  <si>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</si>
  <si>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</si>
  <si>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</si>
  <si>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</si>
  <si>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</si>
  <si>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</si>
  <si>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</si>
  <si>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</si>
  <si>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</si>
  <si>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</si>
  <si>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</si>
  <si>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</si>
  <si>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</si>
  <si>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</si>
  <si>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</si>
  <si>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</si>
  <si>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</si>
  <si>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</si>
  <si>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</si>
  <si>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</si>
  <si>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</si>
  <si>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</si>
  <si>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</si>
  <si>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</si>
  <si>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</si>
  <si>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</si>
  <si>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</si>
  <si>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</si>
  <si>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</si>
  <si>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</si>
  <si>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</si>
  <si>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</si>
  <si>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</si>
  <si>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</si>
  <si>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</si>
  <si>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</si>
  <si>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</si>
  <si>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</si>
  <si>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</si>
  <si>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</si>
  <si>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</si>
  <si>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</si>
  <si>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</si>
  <si>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</si>
  <si>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</si>
  <si>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</si>
  <si>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</si>
  <si>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</si>
  <si>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</si>
  <si>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</si>
  <si>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</si>
  <si>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</si>
  <si>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</si>
  <si>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</si>
  <si>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</si>
  <si>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</si>
  <si>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</si>
  <si>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</si>
  <si>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</si>
  <si>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</si>
  <si>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</si>
  <si>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</si>
  <si>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</si>
  <si>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</si>
  <si>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</si>
  <si>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</si>
  <si>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</si>
  <si>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</si>
  <si>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</si>
  <si>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</si>
  <si>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</si>
  <si>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</si>
  <si>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</si>
  <si>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</si>
  <si>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</si>
  <si>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</si>
  <si>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</si>
  <si>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</si>
  <si>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</si>
  <si>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</si>
  <si>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</si>
  <si>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</si>
  <si>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</si>
  <si>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</si>
  <si>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</si>
  <si>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</si>
  <si>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</si>
  <si>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</si>
  <si>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</si>
  <si>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</si>
  <si>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</si>
  <si>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</si>
  <si>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</si>
  <si>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</si>
  <si>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</si>
  <si>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</si>
  <si>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</si>
  <si>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</si>
  <si>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</si>
  <si>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</si>
  <si>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</si>
  <si>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</si>
  <si>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</si>
  <si>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</si>
  <si>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</si>
  <si>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</si>
  <si>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</si>
  <si>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</si>
  <si>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</si>
  <si>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</si>
  <si>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</si>
  <si>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</si>
  <si>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</si>
  <si>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</si>
  <si>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</si>
  <si>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</si>
  <si>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</si>
  <si>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</si>
  <si>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</si>
  <si>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</si>
  <si>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</si>
  <si>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</si>
  <si>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</si>
  <si>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</si>
  <si>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</si>
  <si>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</si>
  <si>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</si>
  <si>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</si>
  <si>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</si>
  <si>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</si>
  <si>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</si>
  <si>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</si>
  <si>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</si>
  <si>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</si>
  <si>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</si>
  <si>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</si>
  <si>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</si>
  <si>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</si>
  <si>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</si>
  <si>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</si>
  <si>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</si>
  <si>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</si>
  <si>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</si>
  <si>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</si>
  <si>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</si>
  <si>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</si>
  <si>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</si>
  <si>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</si>
  <si>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</si>
  <si>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</si>
  <si>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</si>
  <si>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</si>
  <si>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</si>
  <si>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</si>
  <si>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</si>
  <si>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</si>
  <si>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</si>
  <si>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</si>
  <si>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</si>
  <si>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</si>
  <si>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</si>
  <si>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</si>
  <si>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</si>
  <si>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</si>
  <si>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</si>
  <si>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</si>
  <si>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</si>
  <si>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</si>
  <si>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</si>
  <si>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</si>
  <si>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</si>
  <si>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</si>
  <si>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</si>
  <si>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</si>
  <si>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</si>
  <si>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</si>
  <si>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</si>
  <si>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</si>
  <si>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</si>
  <si>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</si>
  <si>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</si>
  <si>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</si>
  <si>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</si>
  <si>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</si>
  <si>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</si>
  <si>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</si>
  <si>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</si>
  <si>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</si>
  <si>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</si>
  <si>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</si>
  <si>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</si>
  <si>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</si>
  <si>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</si>
  <si>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</si>
  <si>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</si>
  <si>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</si>
  <si>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</si>
  <si>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</si>
  <si>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</si>
  <si>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</si>
  <si>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</si>
  <si>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</si>
  <si>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</si>
  <si>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</si>
  <si>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</si>
  <si>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</si>
  <si>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</si>
  <si>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</si>
  <si>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</si>
  <si>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</si>
  <si>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</si>
  <si>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</si>
  <si>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</si>
  <si>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</si>
  <si>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</si>
  <si>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</si>
  <si>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</si>
  <si>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</si>
  <si>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</si>
  <si>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</si>
  <si>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</si>
  <si>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</si>
  <si>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</si>
  <si>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</si>
  <si>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</si>
  <si>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</si>
  <si>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</si>
  <si>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</si>
  <si>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</si>
  <si>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</si>
  <si>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</si>
  <si>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</si>
  <si>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</si>
  <si>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</si>
  <si>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</si>
  <si>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</si>
  <si>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</si>
  <si>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</si>
  <si>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</si>
  <si>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</si>
  <si>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</si>
  <si>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</si>
  <si>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</si>
  <si>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</si>
  <si>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</si>
  <si>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</si>
  <si>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</si>
  <si>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</si>
  <si>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</si>
  <si>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</si>
  <si>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</si>
  <si>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</si>
  <si>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</si>
  <si>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</si>
  <si>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</si>
  <si>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</si>
  <si>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</si>
  <si>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</si>
  <si>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</si>
  <si>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</si>
  <si>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</si>
  <si>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</si>
  <si>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</si>
  <si>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</si>
  <si>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</si>
  <si>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</si>
  <si>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</si>
  <si>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</si>
  <si>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</si>
  <si>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</si>
  <si>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</si>
  <si>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</si>
  <si>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</si>
  <si>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</si>
  <si>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</si>
  <si>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</si>
  <si>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</si>
  <si>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</si>
  <si>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</si>
  <si>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</si>
  <si>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</si>
  <si>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</si>
  <si>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</si>
  <si>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</si>
  <si>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</si>
  <si>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</si>
  <si>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</si>
  <si>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</si>
  <si>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</si>
  <si>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</si>
  <si>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</si>
  <si>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</si>
  <si>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</si>
  <si>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</si>
  <si>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</si>
  <si>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</si>
  <si>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</si>
  <si>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</si>
  <si>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</si>
  <si>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</si>
  <si>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</si>
  <si>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</si>
  <si>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</si>
  <si>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</si>
  <si>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</si>
  <si>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</si>
  <si>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</si>
  <si>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</si>
  <si>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</si>
  <si>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</si>
  <si>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</si>
  <si>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</si>
  <si>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</si>
  <si>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</si>
  <si>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</si>
  <si>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</si>
  <si>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</si>
  <si>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</si>
  <si>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</si>
  <si>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</si>
  <si>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</si>
  <si>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</si>
  <si>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</si>
  <si>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</si>
  <si>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</si>
  <si>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</si>
  <si>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</si>
  <si>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</si>
  <si>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</si>
  <si>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</si>
  <si>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</si>
  <si>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</si>
  <si>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</si>
  <si>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</si>
  <si>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</si>
  <si>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</si>
  <si>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</si>
  <si>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</si>
  <si>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</si>
  <si>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</si>
  <si>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</si>
  <si>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</si>
  <si>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</si>
  <si>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</si>
  <si>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</si>
  <si>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</si>
  <si>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</si>
  <si>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</si>
  <si>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</si>
  <si>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</si>
  <si>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</si>
  <si>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</si>
  <si>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</si>
  <si>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</si>
  <si>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</si>
  <si>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</si>
  <si>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</si>
  <si>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</si>
  <si>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</si>
  <si>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</si>
  <si>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</si>
  <si>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</si>
  <si>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</si>
  <si>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</si>
  <si>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</si>
  <si>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</si>
  <si>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</si>
  <si>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</si>
  <si>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</si>
  <si>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</si>
  <si>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</si>
  <si>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</si>
  <si>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</si>
  <si>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</si>
  <si>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</si>
  <si>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</si>
  <si>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</si>
  <si>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</si>
  <si>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</si>
  <si>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</si>
  <si>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</si>
  <si>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</si>
  <si>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</si>
  <si>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</si>
  <si>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</si>
  <si>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</si>
  <si>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</si>
  <si>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</si>
  <si>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</si>
  <si>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</si>
  <si>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</si>
  <si>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</si>
  <si>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</si>
  <si>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</si>
  <si>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</si>
  <si>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</si>
  <si>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</si>
  <si>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</si>
  <si>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</si>
  <si>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</si>
  <si>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</si>
  <si>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</si>
  <si>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</si>
  <si>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</si>
  <si>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</si>
  <si>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</si>
  <si>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</si>
  <si>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</si>
  <si>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</si>
  <si>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</si>
  <si>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</si>
  <si>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</si>
  <si>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</si>
  <si>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</si>
  <si>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</si>
  <si>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</si>
  <si>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</si>
  <si>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</si>
  <si>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</si>
  <si>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</si>
  <si>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</si>
  <si>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</si>
  <si>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</si>
  <si>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</si>
  <si>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</si>
  <si>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</si>
  <si>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</si>
  <si>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</si>
  <si>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</si>
  <si>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</si>
  <si>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</si>
  <si>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</si>
  <si>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</si>
  <si>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</si>
  <si>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</si>
  <si>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</si>
  <si>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</si>
  <si>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</si>
  <si>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</si>
  <si>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</si>
  <si>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</si>
  <si>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</si>
  <si>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</si>
  <si>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</si>
  <si>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</si>
  <si>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</si>
  <si>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</si>
  <si>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</si>
  <si>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</si>
  <si>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</si>
  <si>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</si>
  <si>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</si>
  <si>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</si>
  <si>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</si>
  <si>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</si>
  <si>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</si>
  <si>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</si>
  <si>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</si>
  <si>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</si>
  <si>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</si>
  <si>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</si>
  <si>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</si>
  <si>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</si>
  <si>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</si>
  <si>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</si>
  <si>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</si>
  <si>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</si>
  <si>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</si>
  <si>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</si>
  <si>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</si>
  <si>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</si>
  <si>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</si>
  <si>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</si>
  <si>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</si>
  <si>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</si>
  <si>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</si>
  <si>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</si>
  <si>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</si>
  <si>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</si>
  <si>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</si>
  <si>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</si>
  <si>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</si>
  <si>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</si>
  <si>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</si>
  <si>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</si>
  <si>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</si>
  <si>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</si>
  <si>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</si>
  <si>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</si>
  <si>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</si>
  <si>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</si>
  <si>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</si>
  <si>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</si>
  <si>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</si>
  <si>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</si>
  <si>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</si>
  <si>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</si>
  <si>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</si>
  <si>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</si>
  <si>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</si>
  <si>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</si>
  <si>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</si>
  <si>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</si>
  <si>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</si>
  <si>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</si>
  <si>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</si>
  <si>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</si>
  <si>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</si>
  <si>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</si>
  <si>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</si>
  <si>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</si>
  <si>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</si>
  <si>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</si>
  <si>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</si>
  <si>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</si>
  <si>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</si>
  <si>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</si>
  <si>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</si>
  <si>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</si>
  <si>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</si>
  <si>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</si>
  <si>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</si>
  <si>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</si>
  <si>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</si>
  <si>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</si>
  <si>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</si>
  <si>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</si>
  <si>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</si>
  <si>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</si>
  <si>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</si>
  <si>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</si>
  <si>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</si>
  <si>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</si>
  <si>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</si>
  <si>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</si>
  <si>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</si>
  <si>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</si>
  <si>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</si>
  <si>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</si>
  <si>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</si>
  <si>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</si>
  <si>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</si>
  <si>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</si>
  <si>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</si>
  <si>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</si>
  <si>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</si>
  <si>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</si>
  <si>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</si>
  <si>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</si>
  <si>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</si>
  <si>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</si>
  <si>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</si>
  <si>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</si>
  <si>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</si>
  <si>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</si>
  <si>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</si>
  <si>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</si>
  <si>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</si>
  <si>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</si>
  <si>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</si>
  <si>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</si>
  <si>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</si>
  <si>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</si>
  <si>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</si>
  <si>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</si>
  <si>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</si>
  <si>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</si>
  <si>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</si>
  <si>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</si>
  <si>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</si>
  <si>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</si>
  <si>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</si>
  <si>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</si>
  <si>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</si>
  <si>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</si>
  <si>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</si>
  <si>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</si>
  <si>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</si>
  <si>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</si>
  <si>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</si>
  <si>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</si>
  <si>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</si>
  <si>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</si>
  <si>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</si>
  <si>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</si>
  <si>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</si>
  <si>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</si>
  <si>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</si>
  <si>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</si>
  <si>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</si>
  <si>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</si>
  <si>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</si>
  <si>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</si>
  <si>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</si>
  <si>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</si>
  <si>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</si>
  <si>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</si>
  <si>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</si>
  <si>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</si>
  <si>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</si>
  <si>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</si>
  <si>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</si>
  <si>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</si>
  <si>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</si>
  <si>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</si>
  <si>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</si>
  <si>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</si>
  <si>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</si>
  <si>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</si>
  <si>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</si>
  <si>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</si>
  <si>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</si>
  <si>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</si>
  <si>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</si>
  <si>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</si>
  <si>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</si>
  <si>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</si>
  <si>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</si>
  <si>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</si>
  <si>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</si>
  <si>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</si>
  <si>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</si>
  <si>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</si>
  <si>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</si>
  <si>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</si>
  <si>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</si>
  <si>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</si>
  <si>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</si>
  <si>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</si>
  <si>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</si>
  <si>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</si>
  <si>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</si>
  <si>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</si>
  <si>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</si>
  <si>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</si>
  <si>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</si>
  <si>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</si>
  <si>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</si>
  <si>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</si>
  <si>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</si>
  <si>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</si>
  <si>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</si>
  <si>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</si>
  <si>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</si>
  <si>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</si>
  <si>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</si>
  <si>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</si>
  <si>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</si>
  <si>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</si>
  <si>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</si>
  <si>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</si>
  <si>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</si>
  <si>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</si>
  <si>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</si>
  <si>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</si>
  <si>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</si>
  <si>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</si>
  <si>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</si>
  <si>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</si>
  <si>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</si>
  <si>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</si>
  <si>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</si>
  <si>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</si>
  <si>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</si>
  <si>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</si>
  <si>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</si>
  <si>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</si>
  <si>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</si>
  <si>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</si>
  <si>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</si>
  <si>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</si>
  <si>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</si>
  <si>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</si>
  <si>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</si>
  <si>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</si>
  <si>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</si>
  <si>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</si>
  <si>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</si>
  <si>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</si>
  <si>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</si>
  <si>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</si>
  <si>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</si>
  <si>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</si>
  <si>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</si>
  <si>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</si>
  <si>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</si>
  <si>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</si>
  <si>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</si>
  <si>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</si>
  <si>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</si>
  <si>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</si>
  <si>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</si>
  <si>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</si>
  <si>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</si>
  <si>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</si>
  <si>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</si>
  <si>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</si>
  <si>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</si>
  <si>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</si>
  <si>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</si>
  <si>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</si>
  <si>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</si>
  <si>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</si>
  <si>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</si>
  <si>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</si>
  <si>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</si>
  <si>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</si>
  <si>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</si>
  <si>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</si>
  <si>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</si>
  <si>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</si>
  <si>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</si>
  <si>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</si>
  <si>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</si>
  <si>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</si>
  <si>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</si>
  <si>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</si>
  <si>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</si>
  <si>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</si>
  <si>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</si>
  <si>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</si>
  <si>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</si>
  <si>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</si>
  <si>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</si>
  <si>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</si>
  <si>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</si>
  <si>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</si>
  <si>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</si>
  <si>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</si>
  <si>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</si>
  <si>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</si>
  <si>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</si>
  <si>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</si>
  <si>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</si>
  <si>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</si>
  <si>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</si>
  <si>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</si>
  <si>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</si>
  <si>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</si>
  <si>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</si>
  <si>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</si>
  <si>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</si>
  <si>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</si>
  <si>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</si>
  <si>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</si>
  <si>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</si>
  <si>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</si>
  <si>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</si>
  <si>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</si>
  <si>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</si>
  <si>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</si>
  <si>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</si>
  <si>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</si>
  <si>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</si>
  <si>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</si>
  <si>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</si>
  <si>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</si>
  <si>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</si>
  <si>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</si>
  <si>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</si>
  <si>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</si>
  <si>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</si>
  <si>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</si>
  <si>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</si>
  <si>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</si>
  <si>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</si>
  <si>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</si>
  <si>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</si>
  <si>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</si>
  <si>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</si>
  <si>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</si>
  <si>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</si>
  <si>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</si>
  <si>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</si>
  <si>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</si>
  <si>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</si>
  <si>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</si>
  <si>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</si>
  <si>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</si>
  <si>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</si>
  <si>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</si>
  <si>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</si>
  <si>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</si>
  <si>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</si>
  <si>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</si>
  <si>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</si>
  <si>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</si>
  <si>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</si>
  <si>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</si>
  <si>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</si>
  <si>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</si>
  <si>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</si>
  <si>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</si>
  <si>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</si>
  <si>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</si>
  <si>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</si>
  <si>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</si>
  <si>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</si>
  <si>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</si>
  <si>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</si>
  <si>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</si>
  <si>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</si>
  <si>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</si>
  <si>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</si>
  <si>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</si>
  <si>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</si>
  <si>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</si>
  <si>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</si>
  <si>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</si>
  <si>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</si>
  <si>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</si>
  <si>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</si>
  <si>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</si>
  <si>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</si>
  <si>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</si>
  <si>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</si>
  <si>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</si>
  <si>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</si>
  <si>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</si>
  <si>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</si>
  <si>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</si>
  <si>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</si>
  <si>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</si>
  <si>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</si>
  <si>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</si>
  <si>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</si>
  <si>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</si>
  <si>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</si>
  <si>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</si>
  <si>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</si>
  <si>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</si>
  <si>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</si>
  <si>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</si>
  <si>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</si>
  <si>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</si>
  <si>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</si>
  <si>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</si>
  <si>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</si>
  <si>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</si>
  <si>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</si>
  <si>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</si>
  <si>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</si>
  <si>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</si>
  <si>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</si>
  <si>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</si>
  <si>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</si>
  <si>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</si>
  <si>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</si>
  <si>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</si>
  <si>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</si>
  <si>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</si>
  <si>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</si>
  <si>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</si>
  <si>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</si>
  <si>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</si>
  <si>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</si>
  <si>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</si>
  <si>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</si>
  <si>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</si>
  <si>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</si>
  <si>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</si>
  <si>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</si>
  <si>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</si>
  <si>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</si>
  <si>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</si>
  <si>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</si>
  <si>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</si>
  <si>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</si>
  <si>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</si>
  <si>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</si>
  <si>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</si>
  <si>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</si>
  <si>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</si>
  <si>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</si>
  <si>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</si>
  <si>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</si>
  <si>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</si>
  <si>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</si>
  <si>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</si>
  <si>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</si>
  <si>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</si>
  <si>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</si>
  <si>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</si>
  <si>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</si>
  <si>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</si>
  <si>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</si>
  <si>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</si>
  <si>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</si>
  <si>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</si>
  <si>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</si>
  <si>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</si>
  <si>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</si>
  <si>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</si>
  <si>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</si>
  <si>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</si>
  <si>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</si>
  <si>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</si>
  <si>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</si>
  <si>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</si>
  <si>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</si>
  <si>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</si>
  <si>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</si>
  <si>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</si>
  <si>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</si>
  <si>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</si>
  <si>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</si>
  <si>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</si>
  <si>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</si>
  <si>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</si>
  <si>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</si>
  <si>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</si>
  <si>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</si>
  <si>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</si>
  <si>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</si>
  <si>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</si>
  <si>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</si>
  <si>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</si>
  <si>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</si>
  <si>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</si>
  <si>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</si>
  <si>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</si>
  <si>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</si>
  <si>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</si>
  <si>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</si>
  <si>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</si>
  <si>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</si>
  <si>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</si>
  <si>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</si>
  <si>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</si>
  <si>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</si>
  <si>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</si>
  <si>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</si>
  <si>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</si>
  <si>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</si>
  <si>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</si>
  <si>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</si>
  <si>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</si>
  <si>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</si>
  <si>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</si>
  <si>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</si>
  <si>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</si>
  <si>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</si>
  <si>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</si>
  <si>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</si>
  <si>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</si>
  <si>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</si>
  <si>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</si>
  <si>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</si>
  <si>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</si>
  <si>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</si>
  <si>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</si>
  <si>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</si>
  <si>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</si>
  <si>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</si>
  <si>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</si>
  <si>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</si>
  <si>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</si>
  <si>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</si>
  <si>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</si>
  <si>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</si>
  <si>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</si>
  <si>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</si>
  <si>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</si>
  <si>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</si>
  <si>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</si>
  <si>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</si>
  <si>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</si>
  <si>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</si>
  <si>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</si>
  <si>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</si>
  <si>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</si>
  <si>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</si>
  <si>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</si>
  <si>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</si>
  <si>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</si>
  <si>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</si>
  <si>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</si>
  <si>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</si>
  <si>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</si>
  <si>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</si>
  <si>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</si>
  <si>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</si>
  <si>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</si>
  <si>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</si>
  <si>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</si>
  <si>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</si>
  <si>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</si>
  <si>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</si>
  <si>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</si>
  <si>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</si>
  <si>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</si>
  <si>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</si>
  <si>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</si>
  <si>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</si>
  <si>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</si>
  <si>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</si>
  <si>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</si>
  <si>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</si>
  <si>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</si>
  <si>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</si>
  <si>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</si>
  <si>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</si>
  <si>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</si>
  <si>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</si>
  <si>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</si>
  <si>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</si>
  <si>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</si>
  <si>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</si>
  <si>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</si>
  <si>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</si>
  <si>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</si>
  <si>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</si>
  <si>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</si>
  <si>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</si>
  <si>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</si>
  <si>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</si>
  <si>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</si>
  <si>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</si>
  <si>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</si>
  <si>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</si>
  <si>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</si>
  <si>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</si>
  <si>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</si>
  <si>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</si>
  <si>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</si>
  <si>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</si>
  <si>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</si>
  <si>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</si>
  <si>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</si>
  <si>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</si>
  <si>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</si>
  <si>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</si>
  <si>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</si>
  <si>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</si>
  <si>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</si>
  <si>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</si>
  <si>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</si>
  <si>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</si>
  <si>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</si>
  <si>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</si>
  <si>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</si>
  <si>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</si>
  <si>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</si>
  <si>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</si>
  <si>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</si>
  <si>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</si>
  <si>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</si>
  <si>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</si>
  <si>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</si>
  <si>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</si>
  <si>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</si>
  <si>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</si>
  <si>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</si>
  <si>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</si>
  <si>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</si>
  <si>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</si>
  <si>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</si>
  <si>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</si>
  <si>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</si>
  <si>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</si>
  <si>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</si>
  <si>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</si>
  <si>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</si>
  <si>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</si>
  <si>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</si>
  <si>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</si>
  <si>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</si>
  <si>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</si>
  <si>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</si>
  <si>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</si>
  <si>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</si>
  <si>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</si>
  <si>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</si>
  <si>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</si>
  <si>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</si>
  <si>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</si>
  <si>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</si>
  <si>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</si>
  <si>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</si>
  <si>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</si>
  <si>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</si>
  <si>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</si>
  <si>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</si>
  <si>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</si>
  <si>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</si>
  <si>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</si>
  <si>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</si>
  <si>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</si>
  <si>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</si>
  <si>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</si>
  <si>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</si>
  <si>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</si>
  <si>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</si>
  <si>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</si>
  <si>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</si>
  <si>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</si>
  <si>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</si>
  <si>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</si>
  <si>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</si>
  <si>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</si>
  <si>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</si>
  <si>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</si>
  <si>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</si>
  <si>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</si>
  <si>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</si>
  <si>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</si>
  <si>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</si>
  <si>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</si>
  <si>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</si>
  <si>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</si>
  <si>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</si>
  <si>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</si>
  <si>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</si>
  <si>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</si>
  <si>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</si>
  <si>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</si>
  <si>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</si>
  <si>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</si>
  <si>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</si>
  <si>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</si>
  <si>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</si>
  <si>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</si>
  <si>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</si>
  <si>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</si>
  <si>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</si>
  <si>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</si>
  <si>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</si>
  <si>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</si>
  <si>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</si>
  <si>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</si>
  <si>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</si>
  <si>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</si>
  <si>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</si>
  <si>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</si>
  <si>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</si>
  <si>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</si>
  <si>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</si>
  <si>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</si>
  <si>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</si>
  <si>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</si>
  <si>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</si>
  <si>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</si>
  <si>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</si>
  <si>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</si>
  <si>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</si>
  <si>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</si>
  <si>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</si>
  <si>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</si>
  <si>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</si>
  <si>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</si>
  <si>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</si>
  <si>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</si>
  <si>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</si>
  <si>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</si>
  <si>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</si>
  <si>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</si>
  <si>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</si>
  <si>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</si>
  <si>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</si>
  <si>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</si>
  <si>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</si>
  <si>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</si>
  <si>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</si>
  <si>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</si>
  <si>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</si>
  <si>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</si>
  <si>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</si>
  <si>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</si>
  <si>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</si>
  <si>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</si>
  <si>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</si>
  <si>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</si>
  <si>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</si>
  <si>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</si>
  <si>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</si>
  <si>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</si>
  <si>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</si>
  <si>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</si>
  <si>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</si>
  <si>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</si>
  <si>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</si>
  <si>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</si>
  <si>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</si>
  <si>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</si>
  <si>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</si>
  <si>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</si>
  <si>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</si>
  <si>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</si>
  <si>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</si>
  <si>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</si>
  <si>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</si>
  <si>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</si>
  <si>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</si>
  <si>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</si>
  <si>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</si>
  <si>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</si>
  <si>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</si>
  <si>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</si>
  <si>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</si>
  <si>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</si>
  <si>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</si>
  <si>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</si>
  <si>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</si>
  <si>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</si>
  <si>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</si>
  <si>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</si>
  <si>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</si>
  <si>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</si>
  <si>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</si>
  <si>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</si>
  <si>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</si>
  <si>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</si>
  <si>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</si>
  <si>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</si>
  <si>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</si>
  <si>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</si>
  <si>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</si>
  <si>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</si>
  <si>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</si>
  <si>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</si>
  <si>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</si>
  <si>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</si>
  <si>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</si>
  <si>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</si>
  <si>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</si>
  <si>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</si>
  <si>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</si>
  <si>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</si>
  <si>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</si>
  <si>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</si>
  <si>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</si>
  <si>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</si>
  <si>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</si>
  <si>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</si>
  <si>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</si>
  <si>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</si>
  <si>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</si>
  <si>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</si>
  <si>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</si>
  <si>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</si>
  <si>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</si>
  <si>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</si>
  <si>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</si>
  <si>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</si>
  <si>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</si>
  <si>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</si>
  <si>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</si>
  <si>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</si>
  <si>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</si>
  <si>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</si>
  <si>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</si>
  <si>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</si>
  <si>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</si>
  <si>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</si>
  <si>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</si>
  <si>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</si>
  <si>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</si>
  <si>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</si>
  <si>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</si>
  <si>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</si>
  <si>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</si>
  <si>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</si>
  <si>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</si>
  <si>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</si>
  <si>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</si>
  <si>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</si>
  <si>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</si>
  <si>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</si>
  <si>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</si>
  <si>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</si>
  <si>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</si>
  <si>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</si>
  <si>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</si>
  <si>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</si>
  <si>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</si>
  <si>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</si>
  <si>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</si>
  <si>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</si>
  <si>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</si>
  <si>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</si>
  <si>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</si>
  <si>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</si>
  <si>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</si>
  <si>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</si>
  <si>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</si>
  <si>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</si>
  <si>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</si>
  <si>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</si>
  <si>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</si>
  <si>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</si>
  <si>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</si>
  <si>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</si>
  <si>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</si>
  <si>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</si>
  <si>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</si>
  <si>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</si>
  <si>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</si>
  <si>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</si>
  <si>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</si>
  <si>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</si>
  <si>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</si>
  <si>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</si>
  <si>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</si>
  <si>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</si>
  <si>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</si>
  <si>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</si>
  <si>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</si>
  <si>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</si>
  <si>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</si>
  <si>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</si>
  <si>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</si>
  <si>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</si>
  <si>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</si>
  <si>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</si>
  <si>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</si>
  <si>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</si>
  <si>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</si>
  <si>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</si>
  <si>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</si>
  <si>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</si>
  <si>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</si>
  <si>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</si>
  <si>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</si>
  <si>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</si>
  <si>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</si>
  <si>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</si>
  <si>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</si>
  <si>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</si>
  <si>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</si>
  <si>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</si>
  <si>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</si>
  <si>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</si>
  <si>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</si>
  <si>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</si>
  <si>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</si>
  <si>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</si>
  <si>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</si>
  <si>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</si>
  <si>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</si>
  <si>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</si>
  <si>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</si>
  <si>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</si>
  <si>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</si>
  <si>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</si>
  <si>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</si>
  <si>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</si>
  <si>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</si>
  <si>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</si>
  <si>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</si>
  <si>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</si>
  <si>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</si>
  <si>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</si>
  <si>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</si>
  <si>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</si>
  <si>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</si>
  <si>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</si>
  <si>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</si>
  <si>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</si>
  <si>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</si>
  <si>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</si>
  <si>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</si>
  <si>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</si>
  <si>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</si>
  <si>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</si>
  <si>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</si>
  <si>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</si>
  <si>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</si>
  <si>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</si>
  <si>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</si>
  <si>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</si>
  <si>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</si>
  <si>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</si>
  <si>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</si>
  <si>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</si>
  <si>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</si>
  <si>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</si>
  <si>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</si>
  <si>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</si>
  <si>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</si>
  <si>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</si>
  <si>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</si>
  <si>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</si>
  <si>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</si>
  <si>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</si>
  <si>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</si>
  <si>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</si>
  <si>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</si>
  <si>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</si>
  <si>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</si>
  <si>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</si>
  <si>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</si>
  <si>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</si>
  <si>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</si>
  <si>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</si>
  <si>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</si>
  <si>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</si>
  <si>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</si>
  <si>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</si>
  <si>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</si>
  <si>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</si>
  <si>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</si>
  <si>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</si>
  <si>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</si>
  <si>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</si>
  <si>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</si>
  <si>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</si>
  <si>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</si>
  <si>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</si>
  <si>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</si>
  <si>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</si>
  <si>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</si>
  <si>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</si>
  <si>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</si>
  <si>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</si>
  <si>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</si>
  <si>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</si>
  <si>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</si>
  <si>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</si>
  <si>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</si>
  <si>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</si>
  <si>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</si>
  <si>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</si>
  <si>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</si>
  <si>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</si>
  <si>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</si>
  <si>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</si>
  <si>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</si>
  <si>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</si>
  <si>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</si>
  <si>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</si>
  <si>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</si>
  <si>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</si>
  <si>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</si>
  <si>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</si>
  <si>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</si>
  <si>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</si>
  <si>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</si>
  <si>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</si>
  <si>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</si>
  <si>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</si>
  <si>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</si>
  <si>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</si>
  <si>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</si>
  <si>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</si>
  <si>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</si>
  <si>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</si>
  <si>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</si>
  <si>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</si>
  <si>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</si>
  <si>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</si>
  <si>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</si>
  <si>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</si>
  <si>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</si>
  <si>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</si>
  <si>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</si>
  <si>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</si>
  <si>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</si>
  <si>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</si>
  <si>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</si>
  <si>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</si>
  <si>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</si>
  <si>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</si>
  <si>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</si>
  <si>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</si>
  <si>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</si>
  <si>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</si>
  <si>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</si>
  <si>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</si>
  <si>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</si>
  <si>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</si>
  <si>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</si>
  <si>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</si>
  <si>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</si>
  <si>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</si>
  <si>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</si>
  <si>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</si>
  <si>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</si>
  <si>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</si>
  <si>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</si>
  <si>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</si>
  <si>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</si>
  <si>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</si>
  <si>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</si>
  <si>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</si>
  <si>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</si>
  <si>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</si>
  <si>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</si>
  <si>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</si>
  <si>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</si>
  <si>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</si>
  <si>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</si>
  <si>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</si>
  <si>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</si>
  <si>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</si>
  <si>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</si>
  <si>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</si>
  <si>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</si>
  <si>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</si>
  <si>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</si>
  <si>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</si>
  <si>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</si>
  <si>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</si>
  <si>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</si>
  <si>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</si>
  <si>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</si>
  <si>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</si>
  <si>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</si>
  <si>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</si>
  <si>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</si>
  <si>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</si>
  <si>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</si>
  <si>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</si>
  <si>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</si>
  <si>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</si>
  <si>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</si>
  <si>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</si>
  <si>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</si>
  <si>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</si>
  <si>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</si>
  <si>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</si>
  <si>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</si>
  <si>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</si>
  <si>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</si>
  <si>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</si>
  <si>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</si>
  <si>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</si>
  <si>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</si>
  <si>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</si>
  <si>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</si>
  <si>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</si>
  <si>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</si>
  <si>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</si>
  <si>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</si>
  <si>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</si>
  <si>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</si>
  <si>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</si>
  <si>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</si>
  <si>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</si>
  <si>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</si>
  <si>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</si>
  <si>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</si>
  <si>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</si>
  <si>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</si>
  <si>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</si>
  <si>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</si>
  <si>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</si>
  <si>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</si>
  <si>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</si>
  <si>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</si>
  <si>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</si>
  <si>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</si>
  <si>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</si>
  <si>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</si>
  <si>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</si>
  <si>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</si>
  <si>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</si>
  <si>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</si>
  <si>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</si>
  <si>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</si>
  <si>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</si>
  <si>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</si>
  <si>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</si>
  <si>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</si>
  <si>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</si>
  <si>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</si>
  <si>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</si>
  <si>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</si>
  <si>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</si>
  <si>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</si>
  <si>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</si>
  <si>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</si>
  <si>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</si>
  <si>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</si>
  <si>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</si>
  <si>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</si>
  <si>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</si>
  <si>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</si>
  <si>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</si>
  <si>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</si>
  <si>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</si>
  <si>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</si>
  <si>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</si>
  <si>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</si>
  <si>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</si>
  <si>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</si>
  <si>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</si>
  <si>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</si>
  <si>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</si>
  <si>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</si>
  <si>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</si>
  <si>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</si>
  <si>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</si>
  <si>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</si>
  <si>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</si>
  <si>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</si>
  <si>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</si>
  <si>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</si>
  <si>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</si>
  <si>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</si>
  <si>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</si>
  <si>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</si>
  <si>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</si>
  <si>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</si>
  <si>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</si>
  <si>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</si>
  <si>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</si>
  <si>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</si>
  <si>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</si>
  <si>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</si>
  <si>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</si>
  <si>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</si>
  <si>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</si>
  <si>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</si>
  <si>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</si>
  <si>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</si>
  <si>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</si>
  <si>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</si>
  <si>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</si>
  <si>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</si>
  <si>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</si>
  <si>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</si>
  <si>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</si>
  <si>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</si>
  <si>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</si>
  <si>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</si>
  <si>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</si>
  <si>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</si>
  <si>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</si>
  <si>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</si>
  <si>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</si>
  <si>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</si>
  <si>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</si>
  <si>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</si>
  <si>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</si>
  <si>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</si>
  <si>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</si>
  <si>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</si>
  <si>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</si>
  <si>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</si>
  <si>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</si>
  <si>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</si>
  <si>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</si>
  <si>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</si>
  <si>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</si>
  <si>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</si>
  <si>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</si>
  <si>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</si>
  <si>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</si>
  <si>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</si>
  <si>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</si>
  <si>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</si>
  <si>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</si>
  <si>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</si>
  <si>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</si>
  <si>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</si>
  <si>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</si>
  <si>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</si>
  <si>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</si>
  <si>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</si>
  <si>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</si>
  <si>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</si>
  <si>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</si>
  <si>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</si>
  <si>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</si>
  <si>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</si>
  <si>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</si>
  <si>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</si>
  <si>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</si>
  <si>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</si>
  <si>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</si>
  <si>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</si>
  <si>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</si>
  <si>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</si>
  <si>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</si>
  <si>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</si>
  <si>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</si>
  <si>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</si>
  <si>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</si>
  <si>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</si>
  <si>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</si>
  <si>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</si>
  <si>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</si>
  <si>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</si>
  <si>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</si>
  <si>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</si>
  <si>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</si>
  <si>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</si>
  <si>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</si>
  <si>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</si>
  <si>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</si>
  <si>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</si>
  <si>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</si>
  <si>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</si>
  <si>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</si>
  <si>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</si>
  <si>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</si>
  <si>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</si>
  <si>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</si>
  <si>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</si>
  <si>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</si>
  <si>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</si>
  <si>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</si>
  <si>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</si>
  <si>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</si>
  <si>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</si>
  <si>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</si>
  <si>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</si>
  <si>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</si>
  <si>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</si>
  <si>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</si>
  <si>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</si>
  <si>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</si>
  <si>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</si>
  <si>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</si>
  <si>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</si>
  <si>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</si>
  <si>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</si>
  <si>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</si>
  <si>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</si>
  <si>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</si>
  <si>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</si>
  <si>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</si>
  <si>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</si>
  <si>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</si>
  <si>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</si>
  <si>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</si>
  <si>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</si>
  <si>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</si>
  <si>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</si>
  <si>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</si>
  <si>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</si>
  <si>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</si>
  <si>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</si>
  <si>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</si>
  <si>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</si>
  <si>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</si>
  <si>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</si>
  <si>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</si>
  <si>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</si>
  <si>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</si>
  <si>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</si>
  <si>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</si>
  <si>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</si>
  <si>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</si>
  <si>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</si>
  <si>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</si>
  <si>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</si>
  <si>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</si>
  <si>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</si>
  <si>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</si>
  <si>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</si>
  <si>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</si>
  <si>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</si>
  <si>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</si>
  <si>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</si>
  <si>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</si>
  <si>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</si>
  <si>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</si>
  <si>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</si>
  <si>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</si>
  <si>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</si>
  <si>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</si>
  <si>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</si>
  <si>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</si>
  <si>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</si>
  <si>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</si>
  <si>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</si>
  <si>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</si>
  <si>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</si>
  <si>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</si>
  <si>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</si>
  <si>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</si>
  <si>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</si>
  <si>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</si>
  <si>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</si>
  <si>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</si>
  <si>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</si>
  <si>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</si>
  <si>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</si>
  <si>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</si>
  <si>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</si>
  <si>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</si>
  <si>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</si>
  <si>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</si>
  <si>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</si>
  <si>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</si>
  <si>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</si>
  <si>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</si>
  <si>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</si>
  <si>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</si>
  <si>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</si>
  <si>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</si>
  <si>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</si>
  <si>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</si>
  <si>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</si>
  <si>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</si>
  <si>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</si>
  <si>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</si>
  <si>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</si>
  <si>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</si>
  <si>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</si>
  <si>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</si>
  <si>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</si>
  <si>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</si>
  <si>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</si>
  <si>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</si>
  <si>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</si>
  <si>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</si>
  <si>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</si>
  <si>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</si>
  <si>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</si>
  <si>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</si>
  <si>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</si>
  <si>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</si>
  <si>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</si>
  <si>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</si>
  <si>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</si>
  <si>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</si>
  <si>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</si>
  <si>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</si>
  <si>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</si>
  <si>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</si>
  <si>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</si>
  <si>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</si>
  <si>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</si>
  <si>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</si>
  <si>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</si>
  <si>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</si>
  <si>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</si>
  <si>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</si>
  <si>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</si>
  <si>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</si>
  <si>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</si>
  <si>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</si>
  <si>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</si>
  <si>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</si>
  <si>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</si>
  <si>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</si>
  <si>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</si>
  <si>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</si>
  <si>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</si>
  <si>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</si>
  <si>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</si>
  <si>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</si>
  <si>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</si>
  <si>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</si>
  <si>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</si>
  <si>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</si>
  <si>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</si>
  <si>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</si>
  <si>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</si>
  <si>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</si>
  <si>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</si>
  <si>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</si>
  <si>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</si>
  <si>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</si>
  <si>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</si>
  <si>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</si>
  <si>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</si>
  <si>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</si>
  <si>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</si>
  <si>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</si>
  <si>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</si>
  <si>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</si>
  <si>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</si>
  <si>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</si>
  <si>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</si>
  <si>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</si>
  <si>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</si>
  <si>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</si>
  <si>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</si>
  <si>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</si>
  <si>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</si>
  <si>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</si>
  <si>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</si>
  <si>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</si>
  <si>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</si>
  <si>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</si>
  <si>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</si>
  <si>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</si>
  <si>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</si>
  <si>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</si>
  <si>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</si>
  <si>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</si>
  <si>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</si>
  <si>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</si>
  <si>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</si>
  <si>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</si>
  <si>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</si>
  <si>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</si>
  <si>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</si>
  <si>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</si>
  <si>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</si>
  <si>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</si>
  <si>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</si>
  <si>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</si>
  <si>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</si>
  <si>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</si>
  <si>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</si>
  <si>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</si>
  <si>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</si>
  <si>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</si>
  <si>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</si>
  <si>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</si>
  <si>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</si>
  <si>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</si>
  <si>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</si>
  <si>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</si>
  <si>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</si>
  <si>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</si>
  <si>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</si>
  <si>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</si>
  <si>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</si>
  <si>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</si>
  <si>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</si>
  <si>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</si>
  <si>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</si>
  <si>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</si>
  <si>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</si>
  <si>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</si>
  <si>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</si>
  <si>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</si>
  <si>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</si>
  <si>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</si>
  <si>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</si>
  <si>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</si>
  <si>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</si>
  <si>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</si>
  <si>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</si>
  <si>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</si>
  <si>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</si>
  <si>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</si>
  <si>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</si>
  <si>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</si>
  <si>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</si>
  <si>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</si>
  <si>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</si>
  <si>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</si>
  <si>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</si>
  <si>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</si>
  <si>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</si>
  <si>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</si>
  <si>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</si>
  <si>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</si>
  <si>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</si>
  <si>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</si>
  <si>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</si>
  <si>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</si>
  <si>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</si>
  <si>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</si>
  <si>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</si>
  <si>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</si>
  <si>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</si>
  <si>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</si>
  <si>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</si>
  <si>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</si>
  <si>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</si>
  <si>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</si>
  <si>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</si>
  <si>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</si>
  <si>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</si>
  <si>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</si>
  <si>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</si>
  <si>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</si>
  <si>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</si>
  <si>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</si>
  <si>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</si>
  <si>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</si>
  <si>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</si>
  <si>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</si>
  <si>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</si>
  <si>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</si>
  <si>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</si>
  <si>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</si>
  <si>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</si>
  <si>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</si>
  <si>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</si>
  <si>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</si>
  <si>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</si>
  <si>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</si>
  <si>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</si>
  <si>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</si>
  <si>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</si>
  <si>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</si>
  <si>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</si>
  <si>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</si>
  <si>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</si>
  <si>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</si>
  <si>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</si>
  <si>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</si>
  <si>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</si>
  <si>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</si>
  <si>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</si>
  <si>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</si>
  <si>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</si>
  <si>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</si>
  <si>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</si>
  <si>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</si>
  <si>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</si>
  <si>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</si>
  <si>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</si>
  <si>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</si>
  <si>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</si>
  <si>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</si>
  <si>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</si>
  <si>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</si>
  <si>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</si>
  <si>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</si>
  <si>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</si>
  <si>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</si>
  <si>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</si>
  <si>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</si>
  <si>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</si>
  <si>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</si>
  <si>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</si>
  <si>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</si>
  <si>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</si>
  <si>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</si>
  <si>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</si>
  <si>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</si>
  <si>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</si>
  <si>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</si>
  <si>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</si>
  <si>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</si>
  <si>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</si>
  <si>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</si>
  <si>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</si>
  <si>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</si>
  <si>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</si>
  <si>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</si>
  <si>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</si>
  <si>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</si>
  <si>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</si>
  <si>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</si>
  <si>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</si>
  <si>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</si>
  <si>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</si>
  <si>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</si>
  <si>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</si>
  <si>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</si>
  <si>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</si>
  <si>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</si>
  <si>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</si>
  <si>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</si>
  <si>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</si>
  <si>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</si>
  <si>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</si>
  <si>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</si>
  <si>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</si>
  <si>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</si>
  <si>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</si>
  <si>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</si>
  <si>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</si>
  <si>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</si>
  <si>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</si>
  <si>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</si>
  <si>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</si>
  <si>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</si>
  <si>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</si>
  <si>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</si>
  <si>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</si>
  <si>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</si>
  <si>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</si>
  <si>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</si>
  <si>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</si>
  <si>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</si>
  <si>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</si>
  <si>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</si>
  <si>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</si>
  <si>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</si>
  <si>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</si>
  <si>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</si>
  <si>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</si>
  <si>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</si>
  <si>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</si>
  <si>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</si>
  <si>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</si>
  <si>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</si>
  <si>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</si>
  <si>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</si>
  <si>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</si>
  <si>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</si>
  <si>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</si>
  <si>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</si>
  <si>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</si>
  <si>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</si>
  <si>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</si>
  <si>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</si>
  <si>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</si>
  <si>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</si>
  <si>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</si>
  <si>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</si>
  <si>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</si>
  <si>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</si>
  <si>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</si>
  <si>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</si>
  <si>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</si>
  <si>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</si>
  <si>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</si>
  <si>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</si>
  <si>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</si>
  <si>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</si>
  <si>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</si>
  <si>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</si>
  <si>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</si>
  <si>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</si>
  <si>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</si>
  <si>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</si>
  <si>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</si>
  <si>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</si>
  <si>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</si>
  <si>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</si>
  <si>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</si>
  <si>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</si>
  <si>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</si>
  <si>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</si>
  <si>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</si>
  <si>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</si>
  <si>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</si>
  <si>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</si>
  <si>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</si>
  <si>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</si>
  <si>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</si>
  <si>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</si>
  <si>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</si>
  <si>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</si>
  <si>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</si>
  <si>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</si>
  <si>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</si>
  <si>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</si>
  <si>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</si>
  <si>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</si>
  <si>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</si>
  <si>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</si>
  <si>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</si>
  <si>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</si>
  <si>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</si>
  <si>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</si>
  <si>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</si>
  <si>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</si>
  <si>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</si>
  <si>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</si>
  <si>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</si>
  <si>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</si>
  <si>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</si>
  <si>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</si>
  <si>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</si>
  <si>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</si>
  <si>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</si>
  <si>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</si>
  <si>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</si>
  <si>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</si>
  <si>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</si>
  <si>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</si>
  <si>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</si>
  <si>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</si>
  <si>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</si>
  <si>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</si>
  <si>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</si>
  <si>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</si>
  <si>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</si>
  <si>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</si>
  <si>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</si>
  <si>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</si>
  <si>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</si>
  <si>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</si>
  <si>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</si>
  <si>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</si>
  <si>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</si>
  <si>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</si>
  <si>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</si>
  <si>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</si>
  <si>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</si>
  <si>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</si>
  <si>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</si>
  <si>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</si>
  <si>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</si>
  <si>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</si>
  <si>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</si>
  <si>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</si>
  <si>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</si>
  <si>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</si>
  <si>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</si>
  <si>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</si>
  <si>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</si>
  <si>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</si>
  <si>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</si>
  <si>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</si>
  <si>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</si>
  <si>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</si>
  <si>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</si>
  <si>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</si>
  <si>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</si>
  <si>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</si>
  <si>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</si>
  <si>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</si>
  <si>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</si>
  <si>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</si>
  <si>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</si>
  <si>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</si>
  <si>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</si>
  <si>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</si>
  <si>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</si>
  <si>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</si>
  <si>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</si>
  <si>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</si>
  <si>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</si>
  <si>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</si>
  <si>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</si>
  <si>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</si>
  <si>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</si>
  <si>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</si>
  <si>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</si>
  <si>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</si>
  <si>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</si>
  <si>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</si>
  <si>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</si>
  <si>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</si>
  <si>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</si>
  <si>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</si>
  <si>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</si>
  <si>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</si>
  <si>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</si>
  <si>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</si>
  <si>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</si>
  <si>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</si>
  <si>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</si>
  <si>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</si>
  <si>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</si>
  <si>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</si>
  <si>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</si>
  <si>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</si>
  <si>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</si>
  <si>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</si>
  <si>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</si>
  <si>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</si>
  <si>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</si>
  <si>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</si>
  <si>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</si>
  <si>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</si>
  <si>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</si>
  <si>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</si>
  <si>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</si>
  <si>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</si>
  <si>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</si>
  <si>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</si>
  <si>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</si>
  <si>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</si>
  <si>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</si>
  <si>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</si>
  <si>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</si>
  <si>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</si>
  <si>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</si>
  <si>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</si>
  <si>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</si>
  <si>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</si>
  <si>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</si>
  <si>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</si>
  <si>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</si>
  <si>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</si>
  <si>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</si>
  <si>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</si>
  <si>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</si>
  <si>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</si>
  <si>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</si>
  <si>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</si>
  <si>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</si>
  <si>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</si>
  <si>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</si>
  <si>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</si>
  <si>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</si>
  <si>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</si>
  <si>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</si>
  <si>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</si>
  <si>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</si>
  <si>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</si>
  <si>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</si>
  <si>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</si>
  <si>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</si>
  <si>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</si>
  <si>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</si>
  <si>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</si>
  <si>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</si>
  <si>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</si>
  <si>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</si>
  <si>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</si>
  <si>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</si>
  <si>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</si>
  <si>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</si>
  <si>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</si>
  <si>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</si>
  <si>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</si>
  <si>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</si>
  <si>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</si>
  <si>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</si>
  <si>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</si>
  <si>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</si>
  <si>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</si>
  <si>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</si>
  <si>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</si>
  <si>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</si>
  <si>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</si>
  <si>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</si>
  <si>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</si>
  <si>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</si>
  <si>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</si>
  <si>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</si>
  <si>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</si>
  <si>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</si>
  <si>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</si>
  <si>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</si>
  <si>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</si>
  <si>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</si>
  <si>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</si>
  <si>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</si>
  <si>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</si>
  <si>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</si>
  <si>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</si>
  <si>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</si>
  <si>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</si>
  <si>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</si>
  <si>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</si>
  <si>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</si>
  <si>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</si>
  <si>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</si>
  <si>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</si>
  <si>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</si>
  <si>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</si>
  <si>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</si>
  <si>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</si>
  <si>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</si>
  <si>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</si>
  <si>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</si>
  <si>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</si>
  <si>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</si>
  <si>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</si>
  <si>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</si>
  <si>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</si>
  <si>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</si>
  <si>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</si>
  <si>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</si>
  <si>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</si>
  <si>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</si>
  <si>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</si>
  <si>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</si>
  <si>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</si>
  <si>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</si>
  <si>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</si>
  <si>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</si>
  <si>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</si>
  <si>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</si>
  <si>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</si>
  <si>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</si>
  <si>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</si>
  <si>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</si>
  <si>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</si>
  <si>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</si>
  <si>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</si>
  <si>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</si>
  <si>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</si>
  <si>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</si>
  <si>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</si>
  <si>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</si>
  <si>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</si>
  <si>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</si>
  <si>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</si>
  <si>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</si>
  <si>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</si>
  <si>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</si>
  <si>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</si>
  <si>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</si>
  <si>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</si>
  <si>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</si>
  <si>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</si>
  <si>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</si>
  <si>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</si>
  <si>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</si>
  <si>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</si>
  <si>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</si>
  <si>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</si>
  <si>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</si>
  <si>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</si>
  <si>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</si>
  <si>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</si>
  <si>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</si>
  <si>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</si>
  <si>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</si>
  <si>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</si>
  <si>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</si>
  <si>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</si>
  <si>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</si>
  <si>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</si>
  <si>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</si>
  <si>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</si>
  <si>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</si>
  <si>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</si>
  <si>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</si>
  <si>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</si>
  <si>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</si>
  <si>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</si>
  <si>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</si>
  <si>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</si>
  <si>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</si>
  <si>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</si>
  <si>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</si>
  <si>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</si>
  <si>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</si>
  <si>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</si>
  <si>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</si>
  <si>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</si>
  <si>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</si>
  <si>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</si>
  <si>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</si>
  <si>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</si>
  <si>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</si>
  <si>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</si>
  <si>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</si>
  <si>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</si>
  <si>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</si>
  <si>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</si>
  <si>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</si>
  <si>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</si>
  <si>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</si>
  <si>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</si>
  <si>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</si>
  <si>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</si>
  <si>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</si>
  <si>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</si>
  <si>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</si>
  <si>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</si>
  <si>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</si>
  <si>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</si>
  <si>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</si>
  <si>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</si>
  <si>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</si>
  <si>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</si>
  <si>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</si>
  <si>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</si>
  <si>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</si>
  <si>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</si>
  <si>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</si>
  <si>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</si>
  <si>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</si>
  <si>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</si>
  <si>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</si>
  <si>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</si>
  <si>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</si>
  <si>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</si>
  <si>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</si>
  <si>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</si>
  <si>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</si>
  <si>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</si>
  <si>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</si>
  <si>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</si>
  <si>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</si>
  <si>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</si>
  <si>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</si>
  <si>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</si>
  <si>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</si>
  <si>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</si>
  <si>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</si>
  <si>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</si>
  <si>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</si>
  <si>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</si>
  <si>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</si>
  <si>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</si>
  <si>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</si>
  <si>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</si>
  <si>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</si>
  <si>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</si>
  <si>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</si>
  <si>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</si>
  <si>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</si>
  <si>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</si>
  <si>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</si>
  <si>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</si>
  <si>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</si>
  <si>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</si>
  <si>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</si>
  <si>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</si>
  <si>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</si>
  <si>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</si>
  <si>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</si>
  <si>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</si>
  <si>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</si>
  <si>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</si>
  <si>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</si>
  <si>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</si>
  <si>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</si>
  <si>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</si>
  <si>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</si>
  <si>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</si>
  <si>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</si>
  <si>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</si>
  <si>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</si>
  <si>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</si>
  <si>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</si>
  <si>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</si>
  <si>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</si>
  <si>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</si>
  <si>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</si>
  <si>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</si>
  <si>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</si>
  <si>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</si>
  <si>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</si>
  <si>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</si>
  <si>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</si>
  <si>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</si>
  <si>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</si>
  <si>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</si>
  <si>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</si>
  <si>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</si>
  <si>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</si>
  <si>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</si>
  <si>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</si>
  <si>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</si>
  <si>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</si>
  <si>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</si>
  <si>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</si>
  <si>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</si>
  <si>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</si>
  <si>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</si>
  <si>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</si>
  <si>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</si>
  <si>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</si>
  <si>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</si>
  <si>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</si>
  <si>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</si>
  <si>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</si>
  <si>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</si>
  <si>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</si>
  <si>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</si>
  <si>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</si>
  <si>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</si>
  <si>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</si>
  <si>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</si>
  <si>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</si>
  <si>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</si>
  <si>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</si>
  <si>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</si>
  <si>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</si>
  <si>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</si>
  <si>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</si>
  <si>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</si>
  <si>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</si>
  <si>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</si>
  <si>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</si>
  <si>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</si>
  <si>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</si>
  <si>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</si>
  <si>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</si>
  <si>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</si>
  <si>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</si>
  <si>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</si>
  <si>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</si>
  <si>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</si>
  <si>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</si>
  <si>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</si>
  <si>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</si>
  <si>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</si>
  <si>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</si>
  <si>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</si>
  <si>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</si>
  <si>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</si>
  <si>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</si>
  <si>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</si>
  <si>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</si>
  <si>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</si>
  <si>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</si>
  <si>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</si>
  <si>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</si>
  <si>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</si>
  <si>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</si>
  <si>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</si>
  <si>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</si>
  <si>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</si>
  <si>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</si>
  <si>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</si>
  <si>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</si>
  <si>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</si>
  <si>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</si>
  <si>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</si>
  <si>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</si>
  <si>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</si>
  <si>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</si>
  <si>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</si>
  <si>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</si>
  <si>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</si>
  <si>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</si>
  <si>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</si>
  <si>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</si>
  <si>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</si>
  <si>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</si>
  <si>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</si>
  <si>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</si>
  <si>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</si>
  <si>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</si>
  <si>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</si>
  <si>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</si>
  <si>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</si>
  <si>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</si>
  <si>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</si>
  <si>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</si>
  <si>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</si>
  <si>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</si>
  <si>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</si>
  <si>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</si>
  <si>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</si>
  <si>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</si>
  <si>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</si>
  <si>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</si>
  <si>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</si>
  <si>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</si>
  <si>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</si>
  <si>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</si>
  <si>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</si>
  <si>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</si>
  <si>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</si>
  <si>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</si>
  <si>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</si>
  <si>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</si>
  <si>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</si>
  <si>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</si>
  <si>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</si>
  <si>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</si>
  <si>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</si>
  <si>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</si>
  <si>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</si>
  <si>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</si>
  <si>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</si>
  <si>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</si>
  <si>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</si>
  <si>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</si>
  <si>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</si>
  <si>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</si>
  <si>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</si>
  <si>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</si>
  <si>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</si>
  <si>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</si>
  <si>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</si>
  <si>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</si>
  <si>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</si>
  <si>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</si>
  <si>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</si>
  <si>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</si>
  <si>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</si>
  <si>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</si>
  <si>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</si>
  <si>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</si>
  <si>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</si>
  <si>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</si>
  <si>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</si>
  <si>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</si>
  <si>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</si>
  <si>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</si>
  <si>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</si>
  <si>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</si>
  <si>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</si>
  <si>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</si>
  <si>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</si>
  <si>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</si>
  <si>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</si>
  <si>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</si>
  <si>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</si>
  <si>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</si>
  <si>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</si>
  <si>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</si>
  <si>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</si>
  <si>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</si>
  <si>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</si>
  <si>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</si>
  <si>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</si>
  <si>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</si>
  <si>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</si>
  <si>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</si>
  <si>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</si>
  <si>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</si>
  <si>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</si>
  <si>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</si>
  <si>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</si>
  <si>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</si>
  <si>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</si>
  <si>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</si>
  <si>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</si>
  <si>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</si>
  <si>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</si>
  <si>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</si>
  <si>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</si>
  <si>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</si>
  <si>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</si>
  <si>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</si>
  <si>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</si>
  <si>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</si>
  <si>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</si>
  <si>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</si>
  <si>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</si>
  <si>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</si>
  <si>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</si>
  <si>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</si>
  <si>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</si>
  <si>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</si>
  <si>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</si>
  <si>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</si>
  <si>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</si>
  <si>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</si>
  <si>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</si>
  <si>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</si>
  <si>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</si>
  <si>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</si>
  <si>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</si>
  <si>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</si>
  <si>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</si>
  <si>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</si>
  <si>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</si>
  <si>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</si>
  <si>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</si>
  <si>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</si>
  <si>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</si>
  <si>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</si>
  <si>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</si>
  <si>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</si>
  <si>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</si>
  <si>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</si>
  <si>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</si>
  <si>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</si>
  <si>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</si>
  <si>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</si>
  <si>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</si>
  <si>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</si>
  <si>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</si>
  <si>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</si>
  <si>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</si>
  <si>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</si>
  <si>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</si>
  <si>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</si>
  <si>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</si>
  <si>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</si>
  <si>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</si>
  <si>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</si>
  <si>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</si>
  <si>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</si>
  <si>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</si>
  <si>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</si>
  <si>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</si>
  <si>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</si>
  <si>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</si>
  <si>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</si>
  <si>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</si>
  <si>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</si>
  <si>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</si>
  <si>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</si>
  <si>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</si>
  <si>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</si>
  <si>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</si>
  <si>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</si>
  <si>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</si>
  <si>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</si>
  <si>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</si>
  <si>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</si>
  <si>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</si>
  <si>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</si>
  <si>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</si>
  <si>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</si>
  <si>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</si>
  <si>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</si>
  <si>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</si>
  <si>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</si>
  <si>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</si>
  <si>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</si>
  <si>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</si>
  <si>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</si>
  <si>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</si>
  <si>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</si>
  <si>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</si>
  <si>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</si>
  <si>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</si>
  <si>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</si>
  <si>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</si>
  <si>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</si>
  <si>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</si>
  <si>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</si>
  <si>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</si>
  <si>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</si>
  <si>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</si>
  <si>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</si>
  <si>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</si>
  <si>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</si>
  <si>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</si>
  <si>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</si>
  <si>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</si>
  <si>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</si>
  <si>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</si>
  <si>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</si>
  <si>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</si>
  <si>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</si>
  <si>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</si>
  <si>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</si>
  <si>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</si>
  <si>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</si>
  <si>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</si>
  <si>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</si>
  <si>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</si>
  <si>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</si>
  <si>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</si>
  <si>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</si>
  <si>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</si>
  <si>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</si>
  <si>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</si>
  <si>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</si>
  <si>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</si>
  <si>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</si>
  <si>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</si>
  <si>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</si>
  <si>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</si>
  <si>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</si>
  <si>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</si>
  <si>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</si>
  <si>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</si>
  <si>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</si>
  <si>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</si>
  <si>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</si>
  <si>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</si>
  <si>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</si>
  <si>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</si>
  <si>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</si>
  <si>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</si>
  <si>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</si>
  <si>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</si>
  <si>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</si>
  <si>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</si>
  <si>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</si>
  <si>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</si>
  <si>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</si>
  <si>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</si>
  <si>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</si>
  <si>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</si>
  <si>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</si>
  <si>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</si>
  <si>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</si>
  <si>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</si>
  <si>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</si>
  <si>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</si>
  <si>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</si>
  <si>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</si>
  <si>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</si>
  <si>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</si>
  <si>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</si>
  <si>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</si>
  <si>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</si>
  <si>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</si>
  <si>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</si>
  <si>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</si>
  <si>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</si>
  <si>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</si>
  <si>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</si>
  <si>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</si>
  <si>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</si>
  <si>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</si>
  <si>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</si>
  <si>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</si>
  <si>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</si>
  <si>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</si>
  <si>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</si>
  <si>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</si>
  <si>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</si>
  <si>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</si>
  <si>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</si>
  <si>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</si>
  <si>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</si>
  <si>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</si>
  <si>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</si>
  <si>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</si>
  <si>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</si>
  <si>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</si>
  <si>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</si>
  <si>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</si>
  <si>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</si>
  <si>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</si>
  <si>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</si>
  <si>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</si>
  <si>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</si>
  <si>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</si>
  <si>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</si>
  <si>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</si>
  <si>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</si>
  <si>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</si>
  <si>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</si>
  <si>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</si>
  <si>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</si>
  <si>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</si>
  <si>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</si>
  <si>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</si>
  <si>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</si>
  <si>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</si>
  <si>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</si>
  <si>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</si>
  <si>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</si>
  <si>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</si>
  <si>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</si>
  <si>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</si>
  <si>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</si>
  <si>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</si>
  <si>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</si>
  <si>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</si>
  <si>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</si>
  <si>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</si>
  <si>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</si>
  <si>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</si>
  <si>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</si>
  <si>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</si>
  <si>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</si>
  <si>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</si>
  <si>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</si>
  <si>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</si>
  <si>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</si>
  <si>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</si>
  <si>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</si>
  <si>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</si>
  <si>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</si>
  <si>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</si>
  <si>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</si>
  <si>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</si>
  <si>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</si>
  <si>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</si>
  <si>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</si>
  <si>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</si>
  <si>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</si>
  <si>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</si>
  <si>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</si>
  <si>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</si>
  <si>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</si>
  <si>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</si>
  <si>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</si>
  <si>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</si>
  <si>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</si>
  <si>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</si>
  <si>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</si>
  <si>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</si>
  <si>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</si>
  <si>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</si>
  <si>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</si>
  <si>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</si>
  <si>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</si>
  <si>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</si>
  <si>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</si>
  <si>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</si>
  <si>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</si>
  <si>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</si>
  <si>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</si>
  <si>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</si>
  <si>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</si>
  <si>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</si>
  <si>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</si>
  <si>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</si>
  <si>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</si>
  <si>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</si>
  <si>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</si>
  <si>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</si>
  <si>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</si>
  <si>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</si>
  <si>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</si>
  <si>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</si>
  <si>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</si>
  <si>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</si>
  <si>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</si>
  <si>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</si>
  <si>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</si>
  <si>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</si>
  <si>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</si>
  <si>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</si>
  <si>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</si>
  <si>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</si>
  <si>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</si>
  <si>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</si>
  <si>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</si>
  <si>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</si>
  <si>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</si>
  <si>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</si>
  <si>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</si>
  <si>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</si>
  <si>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</si>
  <si>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</si>
  <si>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</si>
  <si>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</si>
  <si>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</si>
  <si>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</si>
  <si>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</si>
  <si>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</si>
  <si>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</si>
  <si>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</si>
  <si>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</si>
  <si>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</si>
  <si>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</si>
  <si>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</si>
  <si>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</si>
  <si>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</si>
  <si>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</si>
  <si>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</si>
  <si>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</si>
  <si>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</si>
  <si>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</si>
  <si>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</si>
  <si>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</si>
  <si>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</si>
  <si>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</si>
  <si>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</si>
  <si>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</si>
  <si>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</si>
  <si>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</si>
  <si>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</si>
  <si>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</si>
  <si>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</si>
  <si>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</si>
  <si>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</si>
  <si>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</si>
  <si>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</si>
  <si>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</si>
  <si>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</si>
  <si>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</si>
  <si>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</si>
  <si>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</si>
  <si>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</si>
  <si>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</si>
  <si>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</si>
  <si>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</si>
  <si>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</si>
  <si>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</si>
  <si>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</si>
  <si>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</si>
  <si>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</si>
  <si>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</si>
  <si>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</si>
  <si>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</si>
  <si>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</si>
  <si>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</si>
  <si>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</si>
  <si>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</si>
  <si>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</si>
  <si>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</si>
  <si>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</si>
  <si>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</si>
  <si>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</si>
  <si>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</si>
  <si>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</si>
  <si>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</si>
  <si>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</si>
  <si>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</si>
  <si>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</si>
  <si>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</si>
  <si>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</si>
  <si>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</si>
  <si>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</si>
  <si>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</si>
  <si>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</si>
  <si>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</si>
  <si>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</si>
  <si>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</si>
  <si>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</si>
  <si>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</si>
  <si>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</si>
  <si>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</si>
  <si>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</si>
  <si>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</si>
  <si>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</si>
  <si>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</si>
  <si>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</si>
  <si>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</si>
  <si>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</si>
  <si>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</si>
  <si>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</si>
  <si>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</si>
  <si>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</si>
  <si>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</si>
  <si>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</si>
  <si>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</si>
  <si>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</si>
  <si>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</si>
  <si>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</si>
  <si>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</si>
  <si>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</si>
  <si>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</si>
  <si>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</si>
  <si>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</si>
  <si>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</si>
  <si>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</si>
  <si>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</si>
  <si>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</si>
  <si>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</si>
  <si>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</si>
  <si>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</si>
  <si>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</si>
  <si>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</si>
  <si>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</si>
  <si>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</si>
  <si>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</si>
  <si>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</si>
  <si>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</si>
  <si>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</si>
  <si>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</si>
  <si>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</si>
  <si>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</si>
  <si>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</si>
  <si>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</si>
  <si>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</si>
  <si>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</si>
  <si>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</si>
  <si>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</si>
  <si>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</si>
  <si>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</si>
  <si>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</si>
  <si>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</si>
  <si>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</si>
  <si>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</si>
  <si>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</si>
  <si>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</si>
  <si>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</si>
  <si>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</si>
  <si>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</si>
  <si>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</si>
  <si>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</si>
  <si>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</si>
  <si>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</si>
  <si>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</si>
  <si>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</si>
  <si>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</si>
  <si>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</si>
  <si>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</si>
  <si>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</si>
  <si>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</si>
  <si>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</si>
  <si>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</si>
  <si>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</si>
  <si>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</si>
  <si>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</si>
  <si>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</si>
  <si>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</si>
  <si>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</si>
  <si>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</si>
  <si>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</si>
  <si>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</si>
  <si>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</si>
  <si>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</si>
  <si>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</si>
  <si>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</si>
  <si>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</si>
  <si>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</si>
  <si>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</si>
  <si>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</si>
  <si>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</si>
  <si>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</si>
  <si>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</si>
  <si>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</si>
  <si>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</si>
  <si>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</si>
  <si>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</si>
  <si>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</si>
  <si>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</si>
  <si>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</si>
  <si>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</si>
  <si>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</si>
  <si>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</si>
  <si>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</si>
  <si>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</si>
  <si>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</si>
  <si>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</si>
  <si>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</si>
  <si>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</si>
  <si>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</si>
  <si>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</si>
  <si>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</si>
  <si>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</si>
  <si>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</si>
  <si>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</si>
  <si>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</si>
  <si>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</si>
  <si>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</si>
  <si>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</si>
  <si>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</si>
  <si>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</si>
  <si>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</si>
  <si>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</si>
  <si>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</si>
  <si>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</si>
  <si>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</si>
  <si>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</si>
  <si>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</si>
  <si>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</si>
  <si>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</si>
  <si>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</si>
  <si>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</si>
  <si>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</si>
  <si>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</si>
  <si>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</si>
  <si>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</si>
  <si>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</si>
  <si>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</si>
  <si>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</si>
  <si>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</si>
  <si>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</si>
  <si>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</si>
  <si>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</si>
  <si>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</si>
  <si>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</si>
  <si>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</si>
  <si>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</si>
  <si>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</si>
  <si>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</si>
  <si>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</si>
  <si>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</si>
  <si>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</si>
  <si>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</si>
  <si>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</si>
  <si>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</si>
  <si>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</si>
  <si>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</si>
  <si>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</si>
  <si>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</si>
  <si>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</si>
  <si>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</si>
  <si>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</si>
  <si>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</si>
  <si>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</si>
  <si>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</si>
  <si>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</si>
  <si>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</si>
  <si>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</si>
  <si>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</si>
  <si>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</si>
  <si>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</si>
  <si>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</si>
  <si>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</si>
  <si>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</si>
  <si>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</si>
  <si>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</si>
  <si>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</si>
  <si>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</si>
  <si>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</si>
  <si>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</si>
  <si>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</si>
  <si>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</si>
  <si>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</si>
  <si>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</si>
  <si>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</si>
  <si>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</si>
  <si>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</si>
  <si>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</si>
  <si>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</si>
  <si>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</si>
  <si>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</si>
  <si>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</si>
  <si>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</si>
  <si>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</si>
  <si>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</si>
  <si>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</si>
  <si>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</si>
  <si>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</si>
  <si>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</si>
  <si>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</si>
  <si>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</si>
  <si>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</si>
  <si>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</si>
  <si>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</si>
  <si>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</si>
  <si>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</si>
  <si>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</si>
  <si>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</si>
  <si>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</si>
  <si>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</si>
  <si>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</si>
  <si>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</si>
  <si>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</si>
  <si>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</si>
  <si>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</si>
  <si>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</si>
  <si>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</si>
  <si>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</si>
  <si>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</si>
  <si>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</si>
  <si>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</si>
  <si>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</si>
  <si>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</si>
  <si>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</si>
  <si>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</si>
  <si>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</si>
  <si>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</si>
  <si>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</si>
  <si>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</si>
  <si>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</si>
  <si>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</si>
  <si>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</si>
  <si>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</si>
  <si>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</si>
  <si>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</si>
  <si>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</si>
  <si>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</si>
  <si>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</si>
  <si>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</si>
  <si>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</si>
  <si>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</si>
  <si>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</si>
  <si>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</si>
  <si>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</si>
  <si>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</si>
  <si>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</si>
  <si>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</si>
  <si>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</si>
  <si>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</si>
  <si>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</si>
  <si>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</si>
  <si>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</si>
  <si>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</si>
  <si>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</si>
  <si>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</si>
  <si>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</si>
  <si>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</si>
  <si>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</si>
  <si>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</si>
  <si>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</si>
  <si>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</si>
  <si>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</si>
  <si>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</si>
  <si>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</si>
  <si>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</si>
  <si>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</si>
  <si>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</si>
  <si>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</si>
  <si>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</si>
  <si>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</si>
  <si>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</si>
  <si>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</si>
  <si>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</si>
  <si>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</si>
  <si>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</si>
  <si>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</si>
  <si>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</si>
  <si>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</si>
  <si>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</si>
  <si>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</si>
  <si>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</si>
  <si>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</si>
  <si>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</si>
  <si>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</si>
  <si>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</si>
  <si>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</si>
  <si>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</si>
  <si>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</si>
  <si>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</si>
  <si>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</si>
  <si>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</si>
  <si>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</si>
  <si>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</si>
  <si>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</si>
  <si>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</si>
  <si>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</si>
  <si>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</si>
  <si>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</si>
  <si>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</si>
  <si>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</si>
  <si>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</si>
  <si>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</si>
  <si>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</si>
  <si>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</si>
  <si>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</si>
  <si>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</si>
  <si>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</si>
  <si>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</si>
  <si>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</si>
  <si>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</si>
  <si>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</si>
  <si>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</si>
  <si>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</si>
  <si>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</si>
  <si>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</si>
  <si>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</si>
  <si>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</si>
  <si>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</si>
  <si>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</si>
  <si>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</si>
  <si>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</si>
  <si>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</si>
  <si>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</si>
  <si>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</si>
  <si>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</si>
  <si>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</si>
  <si>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</si>
  <si>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</si>
  <si>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</si>
  <si>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</si>
  <si>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</si>
  <si>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</si>
  <si>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</si>
  <si>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</si>
  <si>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</si>
  <si>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</si>
  <si>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</si>
  <si>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</si>
  <si>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</si>
  <si>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</si>
  <si>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</si>
  <si>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</si>
  <si>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</si>
  <si>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</si>
  <si>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</si>
  <si>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</si>
  <si>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</si>
  <si>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</si>
  <si>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</si>
  <si>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</si>
  <si>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</si>
  <si>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</si>
  <si>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</si>
  <si>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</si>
  <si>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</si>
  <si>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</si>
  <si>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</si>
  <si>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</si>
  <si>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</si>
  <si>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</si>
  <si>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</si>
  <si>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</si>
  <si>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</si>
  <si>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</si>
  <si>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</si>
  <si>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</si>
  <si>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</si>
  <si>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</si>
  <si>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</si>
  <si>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</si>
  <si>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</si>
  <si>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</si>
  <si>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</si>
  <si>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</si>
  <si>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</si>
  <si>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</si>
  <si>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</si>
  <si>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</si>
  <si>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</si>
  <si>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</si>
  <si>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</si>
  <si>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</si>
  <si>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</si>
  <si>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</si>
  <si>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</si>
  <si>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</si>
  <si>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</si>
  <si>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</si>
  <si>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</si>
  <si>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</si>
  <si>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</si>
  <si>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</si>
  <si>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</si>
  <si>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</si>
  <si>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</si>
  <si>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</si>
  <si>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</si>
  <si>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</si>
  <si>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</si>
  <si>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</si>
  <si>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</si>
  <si>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</si>
  <si>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</si>
  <si>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</si>
  <si>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</si>
  <si>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</si>
  <si>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</si>
  <si>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</si>
  <si>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</si>
  <si>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</si>
  <si>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</si>
  <si>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</si>
  <si>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</si>
  <si>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</si>
  <si>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</si>
  <si>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</si>
  <si>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</si>
  <si>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</si>
  <si>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</si>
  <si>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</si>
  <si>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</si>
  <si>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</si>
  <si>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</si>
  <si>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</si>
  <si>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</si>
  <si>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</si>
  <si>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</si>
  <si>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</si>
  <si>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</si>
  <si>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</si>
  <si>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</si>
  <si>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</si>
  <si>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</si>
  <si>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</si>
  <si>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</si>
  <si>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</si>
  <si>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</si>
  <si>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</si>
  <si>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</si>
  <si>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</si>
  <si>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</si>
  <si>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</si>
  <si>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</si>
  <si>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</si>
  <si>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</si>
  <si>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</si>
  <si>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</si>
  <si>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</si>
  <si>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</si>
  <si>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</si>
  <si>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</si>
  <si>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</si>
  <si>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</si>
  <si>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</si>
  <si>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</si>
  <si>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</si>
  <si>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</si>
  <si>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</si>
  <si>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</si>
  <si>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</si>
  <si>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</si>
  <si>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</si>
  <si>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</si>
  <si>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</si>
  <si>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</si>
  <si>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</si>
  <si>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</si>
  <si>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</si>
  <si>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</si>
  <si>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</si>
  <si>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</si>
  <si>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</si>
  <si>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</si>
  <si>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</si>
  <si>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</si>
  <si>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</si>
  <si>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</si>
  <si>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</si>
  <si>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</si>
  <si>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</si>
  <si>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</si>
  <si>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</si>
  <si>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</si>
  <si>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</si>
  <si>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</si>
  <si>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</si>
  <si>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</si>
  <si>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</si>
  <si>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</si>
  <si>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</si>
  <si>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</si>
  <si>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</si>
  <si>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</si>
  <si>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</si>
  <si>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</si>
  <si>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</si>
  <si>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</si>
  <si>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</si>
  <si>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</si>
  <si>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</si>
  <si>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</si>
  <si>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</si>
  <si>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</si>
  <si>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</si>
  <si>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</si>
  <si>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</si>
  <si>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</si>
  <si>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</si>
  <si>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</si>
  <si>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</si>
  <si>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</si>
  <si>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</si>
  <si>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</si>
  <si>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</si>
  <si>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</si>
  <si>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</si>
  <si>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</si>
  <si>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</si>
  <si>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</si>
  <si>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</si>
  <si>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</si>
  <si>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</si>
  <si>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</si>
  <si>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</si>
  <si>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</si>
  <si>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</si>
  <si>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</si>
  <si>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</si>
  <si>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</si>
  <si>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</si>
  <si>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</si>
  <si>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</si>
  <si>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</si>
  <si>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</si>
  <si>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</si>
  <si>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</si>
  <si>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</si>
  <si>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</si>
  <si>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</si>
  <si>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</si>
  <si>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</si>
  <si>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</si>
  <si>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</si>
  <si>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</si>
  <si>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</si>
  <si>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</si>
  <si>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</si>
  <si>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</si>
  <si>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</si>
  <si>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</si>
  <si>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</si>
  <si>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</si>
  <si>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</si>
  <si>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</si>
  <si>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</si>
  <si>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</si>
  <si>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</si>
  <si>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</si>
  <si>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</si>
  <si>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</si>
  <si>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</si>
  <si>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</si>
  <si>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</si>
  <si>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</si>
  <si>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</si>
  <si>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</si>
  <si>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</si>
  <si>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</si>
  <si>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</si>
  <si>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</si>
  <si>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</si>
  <si>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</si>
  <si>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</si>
  <si>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</si>
  <si>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</si>
  <si>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</si>
  <si>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</si>
  <si>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</si>
  <si>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</si>
  <si>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</si>
  <si>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</si>
  <si>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</si>
  <si>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</si>
  <si>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</si>
  <si>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</si>
  <si>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</si>
  <si>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</si>
  <si>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</si>
  <si>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</si>
  <si>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</si>
  <si>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</si>
  <si>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</si>
  <si>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</si>
  <si>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</si>
  <si>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</si>
  <si>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</si>
  <si>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</si>
  <si>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</si>
  <si>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</si>
  <si>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</si>
  <si>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</si>
  <si>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</si>
  <si>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</si>
  <si>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</si>
  <si>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</si>
  <si>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</si>
  <si>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</si>
  <si>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</si>
  <si>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</si>
  <si>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</si>
  <si>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</si>
  <si>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</si>
  <si>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</si>
  <si>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</si>
  <si>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</si>
  <si>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</si>
  <si>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</si>
  <si>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</si>
  <si>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</si>
  <si>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</si>
  <si>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</si>
  <si>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</si>
  <si>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</si>
  <si>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</si>
  <si>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</si>
  <si>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</si>
  <si>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</si>
  <si>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</si>
  <si>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</si>
  <si>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</si>
  <si>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</si>
  <si>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</si>
  <si>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</si>
  <si>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</si>
  <si>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</si>
  <si>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</si>
  <si>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</si>
  <si>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</si>
  <si>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</si>
  <si>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</si>
  <si>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</si>
  <si>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</si>
  <si>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</si>
  <si>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</si>
  <si>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</si>
  <si>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</si>
  <si>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</si>
  <si>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</si>
  <si>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</si>
  <si>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</si>
  <si>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</si>
  <si>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</si>
  <si>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</si>
  <si>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</si>
  <si>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</si>
  <si>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</si>
  <si>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</si>
  <si>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</si>
  <si>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</si>
  <si>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</si>
  <si>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</si>
  <si>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</si>
  <si>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</si>
  <si>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</si>
  <si>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</si>
  <si>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</si>
  <si>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</si>
  <si>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</si>
  <si>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</si>
  <si>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</si>
  <si>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</si>
  <si>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</si>
  <si>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</si>
  <si>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</si>
  <si>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</si>
  <si>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</si>
  <si>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</si>
  <si>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</si>
  <si>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</si>
  <si>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</si>
  <si>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</si>
  <si>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</si>
  <si>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</si>
  <si>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</si>
  <si>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</si>
  <si>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</si>
  <si>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</si>
  <si>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</si>
  <si>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</si>
  <si>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</si>
  <si>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</si>
  <si>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</si>
  <si>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</si>
  <si>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</si>
  <si>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</si>
  <si>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</si>
  <si>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</si>
  <si>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</si>
  <si>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</si>
  <si>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</si>
  <si>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</si>
  <si>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</si>
  <si>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</si>
  <si>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</si>
  <si>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</si>
  <si>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</si>
  <si>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</si>
  <si>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</si>
  <si>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</si>
  <si>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</si>
  <si>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</si>
  <si>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</si>
  <si>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</si>
  <si>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</si>
  <si>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</si>
  <si>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</si>
  <si>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</si>
  <si>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</si>
  <si>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</si>
  <si>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</si>
  <si>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</si>
  <si>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</si>
  <si>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</si>
  <si>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</si>
  <si>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</si>
  <si>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</si>
  <si>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</si>
  <si>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</si>
  <si>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</si>
  <si>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</si>
  <si>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</si>
  <si>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</si>
  <si>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</si>
  <si>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</si>
  <si>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</si>
  <si>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</si>
  <si>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</si>
  <si>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</si>
  <si>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</si>
  <si>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</si>
  <si>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</si>
  <si>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</si>
  <si>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</si>
  <si>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</si>
  <si>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</si>
  <si>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</si>
  <si>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</si>
  <si>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</si>
  <si>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</si>
  <si>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</si>
  <si>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</si>
  <si>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</si>
  <si>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</si>
  <si>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</si>
  <si>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</si>
  <si>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</si>
  <si>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</si>
  <si>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</si>
  <si>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</si>
  <si>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</si>
  <si>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</si>
  <si>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</si>
  <si>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</si>
  <si>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</si>
  <si>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</si>
  <si>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</si>
  <si>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</si>
  <si>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</si>
  <si>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</si>
  <si>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</si>
  <si>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</si>
  <si>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</si>
  <si>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</si>
  <si>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</si>
  <si>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</si>
  <si>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</si>
  <si>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</si>
  <si>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</si>
  <si>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</si>
  <si>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</si>
  <si>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</si>
  <si>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</si>
  <si>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</si>
  <si>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</si>
  <si>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</si>
  <si>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</si>
  <si>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</si>
  <si>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</si>
  <si>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</si>
  <si>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</si>
  <si>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</si>
  <si>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</si>
  <si>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</si>
  <si>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</si>
  <si>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</si>
  <si>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</si>
  <si>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</si>
  <si>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</si>
  <si>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</si>
  <si>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</si>
  <si>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</si>
  <si>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</si>
  <si>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</si>
  <si>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</si>
  <si>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</si>
  <si>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</si>
  <si>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</si>
  <si>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</si>
  <si>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</si>
  <si>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</si>
  <si>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</si>
  <si>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</si>
  <si>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</si>
  <si>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</si>
  <si>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</si>
  <si>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</si>
  <si>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</si>
  <si>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</si>
  <si>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</si>
  <si>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</si>
  <si>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</si>
  <si>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</si>
  <si>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</si>
  <si>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</si>
  <si>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</si>
  <si>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</si>
  <si>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</si>
  <si>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</si>
  <si>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</si>
  <si>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</si>
  <si>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</si>
  <si>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</si>
  <si>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</si>
  <si>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</si>
  <si>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</si>
  <si>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</si>
  <si>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</si>
  <si>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</si>
  <si>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</si>
  <si>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</si>
  <si>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</si>
  <si>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</si>
  <si>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</si>
  <si>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</si>
  <si>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</si>
  <si>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</si>
  <si>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</si>
  <si>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</si>
  <si>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</si>
  <si>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</si>
  <si>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</si>
  <si>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</si>
  <si>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</si>
  <si>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</si>
  <si>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</si>
  <si>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</si>
  <si>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</si>
  <si>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</si>
  <si>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</si>
  <si>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</si>
  <si>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</si>
  <si>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</si>
  <si>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</si>
  <si>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</si>
  <si>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</si>
  <si>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</si>
  <si>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</si>
  <si>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</si>
  <si>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</si>
  <si>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</si>
  <si>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</si>
  <si>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</si>
  <si>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</si>
  <si>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</si>
  <si>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</si>
  <si>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</si>
  <si>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</si>
  <si>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</si>
  <si>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</si>
  <si>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</si>
  <si>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</si>
  <si>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</si>
  <si>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</si>
  <si>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</si>
  <si>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</si>
  <si>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</si>
  <si>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</si>
  <si>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</si>
  <si>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</si>
  <si>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</si>
  <si>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</si>
  <si>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</si>
  <si>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</si>
  <si>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</si>
  <si>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</si>
  <si>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</si>
  <si>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</si>
  <si>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</si>
  <si>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</si>
  <si>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</si>
  <si>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</si>
  <si>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</si>
  <si>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</si>
  <si>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</si>
  <si>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</si>
  <si>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</si>
  <si>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</si>
  <si>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</si>
  <si>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</si>
  <si>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</si>
  <si>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</si>
  <si>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</si>
  <si>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</si>
  <si>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</si>
  <si>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</si>
  <si>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</si>
  <si>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</si>
  <si>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</si>
  <si>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</si>
  <si>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</si>
  <si>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</si>
  <si>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</si>
  <si>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</si>
  <si>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</si>
  <si>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</si>
  <si>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</si>
  <si>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</si>
  <si>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</si>
  <si>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</si>
  <si>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</si>
  <si>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</si>
  <si>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</si>
  <si>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</si>
  <si>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</si>
  <si>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</si>
  <si>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</si>
  <si>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</si>
  <si>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</si>
  <si>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</si>
  <si>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</si>
  <si>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</si>
  <si>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</si>
  <si>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</si>
  <si>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</si>
  <si>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</si>
  <si>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</si>
  <si>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</si>
  <si>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</si>
  <si>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</si>
  <si>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</si>
  <si>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</si>
  <si>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</si>
  <si>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</si>
  <si>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</si>
  <si>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</si>
  <si>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</si>
  <si>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</si>
  <si>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</si>
  <si>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</si>
  <si>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</si>
  <si>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</si>
  <si>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</si>
  <si>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</si>
  <si>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</si>
  <si>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</si>
  <si>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</si>
  <si>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</si>
  <si>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</si>
  <si>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</si>
  <si>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</si>
  <si>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</si>
  <si>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</si>
  <si>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</si>
  <si>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</si>
  <si>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</si>
  <si>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</si>
  <si>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</si>
  <si>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</si>
  <si>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</si>
  <si>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</si>
  <si>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</si>
  <si>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</si>
  <si>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</si>
  <si>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</si>
  <si>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</si>
  <si>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</si>
  <si>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</si>
  <si>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</si>
  <si>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</si>
  <si>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</si>
  <si>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</si>
  <si>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</si>
  <si>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</si>
  <si>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</si>
  <si>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</si>
  <si>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</si>
  <si>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</si>
  <si>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</si>
  <si>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</si>
  <si>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</si>
  <si>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</si>
  <si>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</si>
  <si>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</si>
  <si>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</si>
  <si>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</si>
  <si>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</si>
  <si>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</si>
  <si>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</si>
  <si>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</si>
  <si>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</si>
  <si>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</si>
  <si>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</si>
  <si>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</si>
  <si>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</si>
  <si>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</si>
  <si>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</si>
  <si>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</si>
  <si>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</si>
  <si>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</si>
  <si>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</si>
  <si>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</si>
  <si>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</si>
  <si>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</si>
  <si>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</si>
  <si>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</si>
  <si>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</si>
  <si>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</si>
  <si>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</si>
  <si>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</si>
  <si>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</si>
  <si>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</si>
  <si>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</si>
  <si>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</si>
  <si>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</si>
  <si>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</si>
  <si>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</si>
  <si>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</si>
  <si>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</si>
  <si>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</si>
  <si>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</si>
  <si>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</si>
  <si>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</si>
  <si>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</si>
  <si>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</si>
  <si>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</si>
  <si>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</si>
  <si>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</si>
  <si>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</si>
  <si>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</si>
  <si>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</si>
  <si>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</si>
  <si>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</si>
  <si>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</si>
  <si>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</si>
  <si>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</si>
  <si>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</si>
  <si>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</si>
  <si>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</si>
  <si>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</si>
  <si>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</si>
  <si>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</si>
  <si>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</si>
  <si>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</si>
  <si>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</si>
  <si>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</si>
  <si>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</si>
  <si>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</si>
  <si>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</si>
  <si>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</si>
  <si>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</si>
  <si>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</si>
  <si>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</si>
  <si>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</si>
  <si>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</si>
  <si>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</si>
  <si>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</si>
  <si>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</si>
  <si>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</si>
  <si>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</si>
  <si>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</si>
  <si>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</si>
  <si>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</si>
  <si>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</si>
  <si>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</si>
  <si>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</si>
  <si>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</si>
  <si>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</si>
  <si>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</si>
  <si>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</si>
  <si>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</si>
  <si>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</si>
  <si>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</si>
  <si>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</si>
  <si>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</si>
  <si>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</si>
  <si>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</si>
  <si>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</si>
  <si>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</si>
  <si>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</si>
  <si>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</si>
  <si>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</si>
  <si>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</si>
  <si>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</si>
  <si>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</si>
  <si>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</si>
  <si>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</si>
  <si>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</si>
  <si>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</si>
  <si>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</si>
  <si>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</si>
  <si>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</si>
  <si>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</si>
  <si>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</si>
  <si>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</si>
  <si>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</si>
  <si>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</si>
  <si>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</si>
  <si>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</si>
  <si>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</si>
  <si>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</si>
  <si>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</si>
  <si>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</si>
  <si>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</si>
  <si>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</si>
  <si>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</si>
  <si>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</si>
  <si>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</si>
  <si>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</si>
  <si>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</si>
  <si>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</si>
  <si>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</si>
  <si>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</si>
  <si>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</si>
  <si>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</si>
  <si>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</si>
  <si>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</si>
  <si>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</si>
  <si>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</si>
  <si>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</si>
  <si>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</si>
  <si>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</si>
  <si>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</si>
  <si>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</si>
  <si>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</si>
  <si>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</si>
  <si>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</si>
  <si>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</si>
  <si>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</si>
  <si>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</si>
  <si>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</si>
  <si>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</si>
  <si>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</si>
  <si>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</si>
  <si>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</si>
  <si>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</si>
  <si>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</si>
  <si>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</si>
  <si>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</si>
  <si>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</si>
  <si>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</si>
  <si>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</si>
  <si>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</si>
  <si>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</si>
  <si>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</si>
  <si>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</si>
  <si>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</si>
  <si>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</si>
  <si>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</si>
  <si>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</si>
  <si>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</si>
  <si>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</si>
  <si>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</si>
  <si>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</si>
  <si>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</si>
  <si>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</si>
  <si>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</si>
  <si>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</si>
  <si>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</si>
  <si>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</si>
  <si>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</si>
  <si>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</si>
  <si>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</si>
  <si>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</si>
  <si>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</si>
  <si>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</si>
  <si>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</si>
  <si>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</si>
  <si>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</si>
  <si>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</si>
  <si>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</si>
  <si>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</si>
  <si>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</si>
  <si>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</si>
  <si>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</si>
  <si>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</si>
  <si>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</si>
  <si>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</si>
  <si>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</si>
  <si>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</si>
  <si>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</si>
  <si>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</si>
  <si>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</si>
  <si>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</si>
  <si>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</si>
  <si>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</si>
  <si>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</si>
  <si>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</si>
  <si>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</si>
  <si>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</si>
  <si>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</si>
  <si>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</si>
  <si>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</si>
  <si>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</si>
  <si>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</si>
  <si>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</si>
  <si>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</si>
  <si>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</si>
  <si>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</si>
  <si>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</si>
  <si>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</si>
  <si>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</si>
  <si>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</si>
  <si>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</si>
  <si>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</si>
  <si>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</si>
  <si>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</si>
  <si>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</si>
  <si>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</si>
  <si>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</si>
  <si>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</si>
  <si>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</si>
  <si>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</si>
  <si>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</si>
  <si>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</si>
  <si>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</si>
  <si>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</si>
  <si>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</si>
  <si>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</si>
  <si>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</si>
  <si>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</si>
  <si>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</si>
  <si>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</si>
  <si>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</si>
  <si>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</si>
  <si>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</si>
  <si>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</si>
  <si>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</si>
  <si>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</si>
  <si>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</si>
  <si>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</si>
  <si>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</si>
  <si>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</si>
  <si>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</si>
  <si>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</si>
  <si>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</si>
  <si>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</si>
  <si>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</si>
  <si>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</si>
  <si>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</si>
  <si>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</si>
  <si>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</si>
  <si>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</si>
  <si>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</si>
  <si>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</si>
  <si>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</si>
  <si>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</si>
  <si>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</si>
  <si>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</si>
  <si>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</si>
  <si>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</si>
  <si>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</si>
  <si>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</si>
  <si>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</si>
  <si>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</si>
  <si>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</si>
  <si>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</si>
  <si>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</si>
  <si>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</si>
  <si>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</si>
  <si>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</si>
  <si>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</si>
  <si>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</si>
  <si>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</si>
  <si>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</si>
  <si>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</si>
  <si>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</si>
  <si>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</si>
  <si>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</si>
  <si>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</si>
  <si>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</si>
  <si>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</si>
  <si>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</si>
  <si>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</si>
  <si>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</si>
  <si>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</si>
  <si>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</si>
  <si>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</si>
  <si>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</si>
  <si>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</si>
  <si>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</si>
  <si>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</si>
  <si>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</si>
  <si>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</si>
  <si>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</si>
  <si>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</si>
  <si>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</si>
  <si>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</si>
  <si>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</si>
  <si>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</si>
  <si>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</si>
  <si>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</si>
  <si>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</si>
  <si>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</si>
  <si>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</si>
  <si>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</si>
  <si>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</si>
  <si>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</si>
  <si>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</si>
  <si>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</si>
  <si>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</si>
  <si>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</si>
  <si>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</si>
  <si>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</si>
  <si>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</si>
  <si>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</si>
  <si>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</si>
  <si>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</si>
  <si>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</si>
  <si>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</si>
  <si>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</si>
  <si>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</si>
  <si>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</si>
  <si>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</si>
  <si>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</si>
  <si>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</si>
  <si>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</si>
  <si>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</si>
  <si>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</si>
  <si>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</si>
  <si>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</si>
  <si>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</si>
  <si>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</si>
  <si>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</si>
  <si>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</si>
  <si>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</si>
  <si>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</si>
  <si>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</si>
  <si>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</si>
  <si>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</si>
  <si>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</si>
  <si>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</si>
  <si>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</si>
  <si>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</si>
  <si>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</si>
  <si>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</si>
  <si>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</si>
  <si>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</si>
  <si>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</si>
  <si>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</si>
  <si>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</si>
  <si>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</si>
  <si>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</si>
  <si>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</si>
  <si>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</si>
  <si>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</si>
  <si>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</si>
  <si>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</si>
  <si>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</si>
  <si>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</si>
  <si>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</si>
  <si>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</si>
  <si>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</si>
  <si>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</si>
  <si>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</si>
  <si>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</si>
  <si>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</si>
  <si>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</si>
  <si>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</si>
  <si>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</si>
  <si>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</si>
  <si>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</si>
  <si>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</si>
  <si>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</si>
  <si>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</si>
  <si>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</si>
  <si>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</si>
  <si>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</si>
  <si>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</si>
  <si>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</si>
  <si>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</si>
  <si>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</si>
  <si>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</si>
  <si>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</si>
  <si>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</si>
  <si>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</si>
  <si>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</si>
  <si>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</si>
  <si>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</si>
  <si>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</si>
  <si>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</si>
  <si>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</si>
  <si>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</si>
  <si>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</si>
  <si>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</si>
  <si>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</si>
  <si>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</si>
  <si>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</si>
  <si>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</si>
  <si>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</si>
  <si>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</si>
  <si>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</si>
  <si>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</si>
  <si>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</si>
  <si>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</si>
  <si>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</si>
  <si>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</si>
  <si>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</si>
  <si>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</si>
  <si>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</si>
  <si>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</si>
  <si>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</si>
  <si>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</si>
  <si>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</si>
  <si>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</si>
  <si>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</si>
  <si>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</si>
  <si>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</si>
  <si>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</si>
  <si>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</si>
  <si>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</si>
  <si>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</si>
  <si>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</si>
  <si>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</si>
  <si>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</si>
  <si>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</si>
  <si>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</si>
  <si>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</si>
  <si>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</si>
  <si>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</si>
  <si>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</si>
  <si>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</si>
  <si>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</si>
  <si>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</si>
  <si>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</si>
  <si>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</si>
  <si>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</si>
  <si>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</si>
  <si>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</si>
  <si>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</si>
  <si>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</si>
  <si>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</si>
  <si>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</si>
  <si>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</si>
  <si>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</si>
  <si>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</si>
  <si>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</si>
  <si>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</si>
  <si>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</si>
  <si>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</si>
  <si>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</si>
  <si>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</si>
  <si>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</si>
  <si>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</si>
  <si>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</si>
  <si>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</si>
  <si>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</si>
  <si>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</si>
  <si>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</si>
  <si>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</si>
  <si>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</si>
  <si>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</si>
  <si>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</si>
  <si>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</si>
  <si>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</si>
  <si>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</si>
  <si>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</si>
  <si>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</si>
  <si>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</si>
  <si>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</si>
  <si>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</si>
  <si>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</si>
  <si>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</si>
  <si>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</si>
  <si>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</si>
  <si>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</si>
  <si>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</si>
  <si>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</si>
  <si>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</si>
  <si>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</si>
  <si>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</si>
  <si>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</si>
  <si>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</si>
  <si>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</si>
  <si>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</si>
  <si>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</si>
  <si>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</si>
  <si>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</si>
  <si>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</si>
  <si>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</si>
  <si>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</si>
  <si>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</si>
  <si>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</si>
  <si>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</si>
  <si>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</si>
  <si>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</si>
  <si>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</si>
  <si>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</si>
  <si>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</si>
  <si>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</si>
  <si>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</si>
  <si>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</si>
  <si>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</si>
  <si>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</si>
  <si>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</si>
  <si>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</si>
  <si>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</si>
  <si>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</si>
  <si>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</si>
  <si>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</si>
  <si>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</si>
  <si>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</si>
  <si>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</si>
  <si>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</si>
  <si>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</si>
  <si>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</si>
  <si>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</si>
  <si>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</si>
  <si>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</si>
  <si>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</si>
  <si>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</si>
  <si>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</si>
  <si>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</si>
  <si>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</si>
  <si>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</si>
  <si>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</si>
  <si>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</si>
  <si>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</si>
  <si>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</si>
  <si>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</si>
  <si>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</si>
  <si>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</si>
  <si>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</si>
  <si>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</si>
  <si>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</si>
  <si>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</si>
  <si>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</si>
  <si>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</si>
  <si>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</si>
  <si>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</si>
  <si>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</si>
  <si>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</si>
  <si>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</si>
  <si>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</si>
  <si>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</si>
  <si>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</si>
  <si>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</si>
  <si>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</si>
  <si>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</si>
  <si>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</si>
  <si>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</si>
  <si>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</si>
  <si>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</si>
  <si>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</si>
  <si>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</si>
  <si>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</si>
  <si>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</si>
  <si>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</si>
  <si>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</si>
  <si>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</si>
  <si>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</si>
  <si>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</si>
  <si>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</si>
  <si>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</si>
  <si>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</si>
  <si>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</si>
  <si>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</si>
  <si>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</si>
  <si>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</si>
  <si>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</si>
  <si>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</si>
  <si>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</si>
  <si>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</si>
  <si>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</si>
  <si>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</si>
  <si>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</si>
  <si>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</si>
  <si>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</si>
  <si>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</si>
  <si>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</si>
  <si>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</si>
  <si>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</si>
  <si>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</si>
  <si>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</si>
  <si>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</si>
  <si>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</si>
  <si>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</si>
  <si>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</si>
  <si>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</si>
  <si>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</si>
  <si>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</si>
  <si>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</si>
  <si>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</si>
  <si>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</si>
  <si>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</si>
  <si>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</si>
  <si>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</si>
  <si>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</si>
  <si>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</si>
  <si>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</si>
  <si>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</si>
  <si>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</si>
  <si>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</si>
  <si>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</si>
  <si>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</si>
  <si>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</si>
  <si>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</si>
  <si>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</si>
  <si>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</si>
  <si>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</si>
  <si>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</si>
  <si>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</si>
  <si>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</si>
  <si>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</si>
  <si>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</si>
  <si>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</si>
  <si>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</si>
  <si>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</si>
  <si>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</si>
  <si>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</si>
  <si>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</si>
  <si>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</si>
  <si>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</si>
  <si>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</si>
  <si>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</si>
  <si>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</si>
  <si>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</si>
  <si>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</si>
  <si>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</si>
  <si>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</si>
  <si>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</si>
  <si>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</si>
  <si>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</si>
  <si>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</si>
  <si>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</si>
  <si>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</si>
  <si>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</si>
  <si>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</si>
  <si>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</si>
  <si>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</si>
  <si>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</si>
  <si>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</si>
  <si>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</si>
  <si>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</si>
  <si>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</si>
  <si>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</si>
  <si>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</si>
  <si>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</si>
  <si>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</si>
  <si>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</si>
  <si>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</si>
  <si>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</si>
  <si>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</si>
  <si>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</si>
  <si>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</si>
  <si>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</si>
  <si>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</si>
  <si>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</si>
  <si>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</si>
  <si>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</si>
  <si>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</si>
  <si>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</si>
  <si>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</si>
  <si>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</si>
  <si>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</si>
  <si>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</si>
  <si>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</si>
  <si>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</si>
  <si>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</si>
  <si>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</si>
  <si>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</si>
  <si>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</si>
  <si>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</si>
  <si>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</si>
  <si>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</si>
  <si>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</si>
  <si>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</si>
  <si>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</si>
  <si>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</si>
  <si>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</si>
  <si>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</si>
  <si>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</si>
  <si>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</si>
  <si>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</si>
  <si>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</si>
  <si>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</si>
  <si>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</si>
  <si>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</si>
  <si>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</si>
  <si>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</si>
  <si>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</si>
  <si>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</si>
  <si>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</si>
  <si>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</si>
  <si>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</si>
  <si>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</si>
  <si>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</si>
  <si>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</si>
  <si>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</si>
  <si>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</si>
  <si>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</si>
  <si>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</si>
  <si>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</si>
  <si>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</si>
  <si>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</si>
  <si>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</si>
  <si>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</si>
  <si>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</si>
  <si>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</si>
  <si>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</si>
  <si>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</si>
  <si>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</si>
  <si>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</si>
  <si>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</si>
  <si>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</si>
  <si>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</si>
  <si>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</si>
  <si>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</si>
  <si>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</si>
  <si>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</si>
  <si>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</si>
  <si>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</si>
  <si>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</si>
  <si>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</si>
  <si>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</si>
  <si>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</si>
  <si>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</si>
  <si>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</si>
  <si>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</si>
  <si>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</si>
  <si>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</si>
  <si>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</si>
  <si>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</si>
  <si>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</si>
  <si>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</si>
  <si>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</si>
  <si>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</si>
  <si>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</si>
  <si>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</si>
  <si>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</si>
  <si>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</si>
  <si>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</si>
  <si>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</si>
  <si>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</si>
  <si>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</si>
  <si>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</si>
  <si>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</si>
  <si>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</si>
  <si>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</si>
  <si>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</si>
  <si>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</si>
  <si>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</si>
  <si>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</si>
  <si>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</si>
  <si>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</si>
  <si>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</si>
  <si>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</si>
  <si>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</si>
  <si>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</si>
  <si>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</si>
  <si>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</si>
  <si>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</si>
  <si>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</si>
  <si>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</si>
  <si>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</si>
  <si>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</si>
  <si>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</si>
  <si>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</si>
  <si>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</si>
  <si>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</si>
  <si>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</si>
  <si>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</si>
  <si>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</si>
  <si>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</si>
  <si>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</si>
  <si>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</si>
  <si>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</si>
  <si>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</si>
  <si>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</si>
  <si>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</si>
  <si>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</si>
  <si>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</si>
  <si>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</si>
  <si>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</si>
  <si>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</si>
  <si>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</si>
  <si>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</si>
  <si>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</si>
  <si>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</si>
  <si>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</si>
  <si>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</si>
  <si>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</si>
  <si>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</si>
  <si>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</si>
  <si>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</si>
  <si>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</si>
  <si>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</si>
  <si>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</si>
  <si>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</si>
  <si>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</si>
  <si>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</si>
  <si>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</si>
  <si>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</si>
  <si>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</si>
  <si>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</si>
  <si>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</si>
  <si>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</si>
  <si>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</si>
  <si>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</si>
  <si>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</si>
  <si>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</si>
  <si>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</si>
  <si>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</si>
  <si>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</si>
  <si>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</si>
  <si>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</si>
  <si>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</si>
  <si>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</si>
  <si>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</si>
  <si>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</si>
  <si>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</si>
  <si>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</si>
  <si>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</si>
  <si>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</si>
  <si>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</si>
  <si>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</si>
  <si>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</si>
  <si>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</si>
  <si>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</si>
  <si>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</si>
  <si>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</si>
  <si>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</si>
  <si>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</si>
  <si>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</si>
  <si>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</si>
  <si>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</si>
  <si>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</si>
  <si>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</si>
  <si>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</si>
  <si>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</si>
  <si>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</si>
  <si>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</si>
  <si>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</si>
  <si>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</si>
  <si>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</si>
  <si>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</si>
  <si>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</si>
  <si>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</si>
  <si>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</si>
  <si>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</si>
  <si>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</si>
  <si>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</si>
  <si>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</si>
  <si>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</si>
  <si>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</si>
  <si>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</si>
  <si>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</si>
  <si>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</si>
  <si>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</si>
  <si>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</si>
  <si>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</si>
  <si>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</si>
  <si>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</si>
  <si>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</si>
  <si>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</si>
  <si>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</si>
  <si>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</si>
  <si>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</si>
  <si>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</si>
  <si>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</si>
  <si>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</si>
  <si>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</si>
  <si>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</si>
  <si>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</si>
  <si>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</si>
  <si>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</si>
  <si>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</si>
  <si>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</si>
  <si>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</si>
  <si>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</si>
  <si>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</si>
  <si>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</si>
  <si>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</si>
  <si>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</si>
  <si>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</si>
  <si>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</si>
  <si>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</si>
  <si>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</si>
  <si>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</si>
  <si>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</si>
  <si>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</si>
  <si>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</si>
  <si>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</si>
  <si>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</si>
  <si>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</si>
  <si>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</si>
  <si>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</si>
  <si>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</si>
  <si>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</si>
  <si>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</si>
  <si>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</si>
  <si>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</si>
  <si>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</si>
  <si>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</si>
  <si>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</si>
  <si>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</si>
  <si>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</si>
  <si>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</si>
  <si>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</si>
  <si>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</si>
  <si>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</si>
  <si>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</si>
  <si>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</si>
  <si>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</si>
  <si>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</si>
  <si>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</si>
  <si>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</si>
  <si>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</si>
  <si>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</si>
  <si>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</si>
  <si>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</si>
  <si>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</si>
  <si>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</si>
  <si>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</si>
  <si>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</si>
  <si>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</si>
  <si>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</si>
  <si>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</si>
  <si>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</si>
  <si>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</si>
  <si>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</si>
  <si>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</si>
  <si>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</si>
  <si>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</si>
  <si>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</si>
  <si>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</si>
  <si>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</si>
  <si>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</si>
  <si>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</si>
  <si>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</si>
  <si>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</si>
  <si>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</si>
  <si>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</si>
  <si>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</si>
  <si>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</si>
  <si>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</si>
  <si>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</si>
  <si>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</si>
  <si>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</si>
  <si>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</si>
  <si>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</si>
  <si>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</si>
  <si>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</si>
  <si>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</si>
  <si>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</si>
  <si>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</si>
  <si>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</si>
  <si>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</si>
  <si>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</si>
  <si>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</si>
  <si>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</si>
  <si>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</si>
  <si>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</si>
  <si>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</si>
  <si>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</si>
  <si>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</si>
  <si>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</si>
  <si>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</si>
  <si>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</si>
  <si>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</si>
  <si>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</si>
  <si>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</si>
  <si>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</si>
  <si>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</si>
  <si>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</si>
  <si>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</si>
  <si>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</si>
  <si>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</si>
  <si>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</si>
  <si>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</si>
  <si>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</si>
  <si>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</si>
  <si>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</si>
  <si>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</si>
  <si>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</si>
  <si>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</si>
  <si>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</si>
  <si>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</si>
  <si>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</si>
  <si>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</si>
  <si>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</si>
  <si>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</si>
  <si>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</si>
  <si>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</si>
  <si>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</si>
  <si>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</si>
  <si>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</si>
  <si>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</si>
  <si>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</si>
  <si>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</si>
  <si>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</si>
  <si>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</si>
  <si>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</si>
  <si>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</si>
  <si>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</si>
  <si>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</si>
  <si>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</si>
  <si>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</si>
  <si>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</si>
  <si>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</si>
  <si>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</si>
  <si>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</si>
  <si>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</si>
  <si>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</si>
  <si>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</si>
  <si>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</si>
  <si>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</si>
  <si>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</si>
  <si>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</si>
  <si>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</si>
  <si>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</si>
  <si>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</si>
  <si>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</si>
  <si>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</si>
  <si>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</si>
  <si>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</si>
  <si>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</si>
  <si>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</si>
  <si>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</si>
  <si>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</si>
  <si>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</si>
  <si>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</si>
  <si>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</si>
  <si>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</si>
  <si>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</si>
  <si>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</si>
  <si>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</si>
  <si>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</si>
  <si>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</si>
  <si>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</si>
  <si>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</si>
  <si>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</si>
  <si>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</si>
  <si>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</si>
  <si>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</si>
  <si>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</si>
  <si>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</si>
  <si>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</si>
  <si>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</si>
  <si>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</si>
  <si>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</si>
  <si>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</si>
  <si>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</si>
  <si>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</si>
  <si>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</si>
  <si>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</si>
  <si>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</si>
  <si>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</si>
  <si>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</si>
  <si>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</si>
  <si>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</si>
  <si>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</si>
  <si>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</si>
  <si>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</si>
  <si>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</si>
  <si>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</si>
  <si>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</si>
  <si>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</si>
  <si>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</si>
  <si>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</si>
  <si>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</si>
  <si>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</si>
  <si>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</si>
  <si>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</si>
  <si>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</si>
  <si>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</si>
  <si>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</si>
  <si>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</si>
  <si>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</si>
  <si>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</si>
  <si>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</si>
  <si>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</si>
  <si>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</si>
  <si>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</si>
  <si>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</si>
  <si>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</si>
  <si>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</si>
  <si>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</si>
  <si>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</si>
  <si>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</si>
  <si>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</si>
  <si>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</si>
  <si>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</si>
  <si>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</si>
  <si>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</si>
  <si>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</si>
  <si>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</si>
  <si>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</si>
  <si>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</si>
  <si>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</si>
  <si>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</si>
  <si>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</si>
  <si>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</si>
  <si>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</si>
  <si>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</si>
  <si>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</si>
  <si>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</si>
  <si>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</si>
  <si>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</si>
  <si>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</si>
  <si>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</si>
  <si>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</si>
  <si>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</si>
  <si>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</si>
  <si>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</si>
  <si>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</si>
  <si>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</si>
  <si>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</si>
  <si>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</si>
  <si>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</si>
  <si>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</si>
  <si>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</si>
  <si>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</si>
  <si>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</si>
  <si>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</si>
  <si>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</si>
  <si>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</si>
  <si>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</si>
  <si>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</si>
  <si>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</si>
  <si>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</si>
  <si>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</si>
  <si>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</si>
  <si>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</si>
  <si>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</si>
  <si>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</si>
  <si>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</si>
  <si>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</si>
  <si>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</si>
  <si>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</si>
  <si>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</si>
  <si>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</si>
  <si>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</si>
  <si>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</si>
  <si>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</si>
  <si>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</si>
  <si>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</si>
  <si>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</si>
  <si>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</si>
  <si>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</si>
  <si>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</si>
  <si>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</si>
  <si>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</si>
  <si>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</si>
  <si>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</si>
  <si>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</si>
  <si>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</si>
  <si>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</si>
  <si>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</si>
  <si>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</si>
  <si>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</si>
  <si>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</si>
  <si>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</si>
  <si>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</si>
  <si>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</si>
  <si>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</si>
  <si>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</si>
  <si>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</si>
  <si>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</si>
  <si>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</si>
  <si>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</si>
  <si>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</si>
  <si>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</si>
  <si>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</si>
  <si>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</si>
  <si>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</si>
  <si>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</si>
  <si>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</si>
  <si>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</si>
  <si>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</si>
  <si>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</si>
  <si>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</si>
  <si>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</si>
  <si>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</si>
  <si>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</si>
  <si>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</si>
  <si>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</si>
  <si>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</si>
  <si>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</si>
  <si>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</si>
  <si>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</si>
  <si>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</si>
  <si>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</si>
  <si>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</si>
  <si>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</si>
  <si>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</si>
  <si>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</si>
  <si>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</si>
  <si>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</si>
  <si>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</si>
  <si>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</si>
  <si>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</si>
  <si>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</si>
  <si>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</si>
  <si>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</si>
  <si>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</si>
  <si>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</si>
  <si>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</si>
  <si>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</si>
  <si>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</si>
  <si>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</si>
  <si>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</si>
  <si>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</si>
  <si>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</si>
  <si>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</si>
  <si>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</si>
  <si>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</si>
  <si>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</si>
  <si>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</si>
  <si>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</si>
  <si>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</si>
  <si>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</si>
  <si>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</si>
  <si>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</si>
  <si>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</si>
  <si>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</si>
  <si>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</si>
  <si>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</si>
  <si>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</si>
  <si>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</si>
  <si>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</si>
  <si>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</si>
  <si>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</si>
  <si>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</si>
  <si>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</si>
  <si>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</si>
  <si>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</si>
  <si>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</si>
  <si>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</si>
  <si>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</si>
  <si>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</si>
  <si>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</si>
  <si>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</si>
  <si>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</si>
  <si>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</si>
  <si>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</si>
  <si>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</si>
  <si>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</si>
  <si>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</si>
  <si>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</si>
  <si>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</si>
  <si>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</si>
  <si>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</si>
  <si>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</si>
  <si>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</si>
  <si>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</si>
  <si>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</si>
  <si>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</si>
  <si>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</si>
  <si>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</si>
  <si>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</si>
  <si>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</si>
  <si>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</si>
  <si>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</si>
  <si>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</si>
  <si>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</si>
  <si>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</si>
  <si>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</si>
  <si>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</si>
  <si>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</si>
  <si>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</si>
  <si>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</si>
  <si>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</si>
  <si>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</si>
  <si>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</si>
  <si>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</si>
  <si>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</si>
  <si>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</si>
  <si>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</si>
  <si>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</si>
  <si>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</si>
  <si>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</si>
  <si>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</si>
  <si>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</si>
  <si>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</si>
  <si>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</si>
  <si>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</si>
  <si>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</si>
  <si>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</si>
  <si>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</si>
  <si>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</si>
  <si>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</si>
  <si>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</si>
  <si>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</si>
  <si>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</si>
  <si>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</si>
  <si>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</si>
  <si>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</si>
  <si>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</si>
  <si>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</si>
  <si>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</si>
  <si>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</si>
  <si>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</si>
  <si>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</si>
  <si>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</si>
  <si>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</si>
  <si>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</si>
  <si>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</si>
  <si>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</si>
  <si>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</si>
  <si>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</si>
  <si>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</si>
  <si>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</si>
  <si>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</si>
  <si>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</si>
  <si>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</si>
  <si>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</si>
  <si>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</si>
  <si>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</si>
  <si>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</si>
  <si>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</si>
  <si>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</si>
  <si>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</si>
  <si>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</si>
  <si>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</si>
  <si>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</si>
  <si>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</si>
  <si>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</si>
  <si>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</si>
  <si>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</si>
  <si>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</si>
  <si>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</si>
  <si>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</si>
  <si>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</si>
  <si>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</si>
  <si>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</si>
  <si>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</si>
  <si>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</si>
  <si>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</si>
  <si>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</si>
  <si>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</si>
  <si>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</si>
  <si>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</si>
  <si>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</si>
  <si>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</si>
  <si>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</si>
  <si>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</si>
  <si>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</si>
  <si>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</si>
  <si>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</si>
  <si>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</si>
  <si>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</si>
  <si>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</si>
  <si>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</si>
  <si>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</si>
  <si>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</si>
  <si>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</si>
  <si>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</si>
  <si>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</si>
  <si>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</si>
  <si>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</si>
  <si>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</si>
  <si>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</si>
  <si>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</si>
  <si>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</si>
  <si>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</si>
  <si>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</si>
  <si>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</si>
  <si>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</si>
  <si>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</si>
  <si>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</si>
  <si>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</si>
  <si>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</si>
  <si>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</si>
  <si>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</si>
  <si>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</si>
  <si>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</si>
  <si>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</si>
  <si>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</si>
  <si>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</si>
  <si>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</si>
  <si>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</si>
  <si>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</si>
  <si>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</si>
  <si>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</si>
  <si>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</si>
  <si>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</si>
  <si>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</si>
  <si>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</si>
  <si>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</si>
  <si>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</si>
  <si>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</si>
  <si>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</si>
  <si>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</si>
  <si>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</si>
  <si>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</si>
  <si>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</si>
  <si>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</si>
  <si>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</si>
  <si>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</si>
  <si>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</si>
  <si>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</si>
  <si>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</si>
  <si>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</si>
  <si>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</si>
  <si>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</si>
  <si>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</si>
  <si>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</si>
  <si>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</si>
  <si>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</si>
  <si>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</si>
  <si>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</si>
  <si>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</si>
  <si>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</si>
  <si>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</si>
  <si>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</si>
  <si>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</si>
  <si>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</si>
  <si>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</si>
  <si>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</si>
  <si>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</si>
  <si>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</si>
  <si>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</si>
  <si>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</si>
  <si>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</si>
  <si>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</si>
  <si>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</si>
  <si>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</si>
  <si>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</si>
  <si>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</si>
  <si>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</si>
  <si>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</si>
  <si>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</si>
  <si>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</si>
  <si>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</si>
  <si>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</si>
  <si>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</si>
  <si>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</si>
  <si>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</si>
  <si>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</si>
  <si>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</si>
  <si>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</si>
  <si>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</si>
  <si>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</si>
  <si>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</si>
  <si>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</si>
  <si>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</si>
  <si>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</si>
  <si>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</si>
  <si>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</si>
  <si>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</si>
  <si>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</si>
  <si>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</si>
  <si>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</si>
  <si>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</si>
  <si>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</si>
  <si>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</si>
  <si>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</si>
  <si>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</si>
  <si>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</si>
  <si>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</si>
  <si>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</si>
  <si>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</si>
  <si>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</si>
  <si>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</si>
  <si>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</si>
  <si>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</si>
  <si>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</si>
  <si>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</si>
  <si>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</si>
  <si>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</si>
  <si>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</si>
  <si>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</si>
  <si>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</si>
  <si>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</si>
  <si>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</si>
  <si>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</si>
  <si>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</si>
  <si>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</si>
  <si>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</si>
  <si>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</si>
  <si>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</si>
  <si>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</si>
  <si>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</si>
  <si>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</si>
  <si>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</si>
  <si>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</si>
  <si>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</si>
  <si>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</si>
  <si>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</si>
  <si>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</si>
  <si>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</si>
  <si>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</si>
  <si>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</si>
  <si>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</si>
  <si>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</si>
  <si>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</si>
  <si>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</si>
  <si>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</si>
  <si>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</si>
  <si>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</si>
  <si>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</si>
  <si>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</si>
  <si>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</si>
  <si>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</si>
  <si>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</si>
  <si>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</si>
  <si>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</si>
  <si>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</si>
  <si>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</si>
  <si>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</si>
  <si>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</si>
  <si>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</si>
  <si>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</si>
  <si>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</si>
  <si>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</si>
  <si>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</si>
  <si>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</si>
  <si>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</si>
  <si>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</si>
  <si>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</si>
  <si>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</si>
  <si>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</si>
  <si>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</si>
  <si>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</si>
  <si>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</si>
  <si>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</si>
  <si>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</si>
  <si>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</si>
  <si>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</si>
  <si>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</si>
  <si>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</si>
  <si>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</si>
  <si>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</si>
  <si>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</si>
  <si>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</si>
  <si>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</si>
  <si>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</si>
  <si>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</si>
  <si>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</si>
  <si>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</si>
  <si>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</si>
  <si>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</si>
  <si>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</si>
  <si>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</si>
  <si>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</si>
  <si>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</si>
  <si>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</si>
  <si>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</si>
  <si>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</si>
  <si>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</si>
  <si>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</si>
  <si>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</si>
  <si>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</si>
  <si>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</si>
  <si>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</si>
  <si>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</si>
  <si>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</si>
  <si>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</si>
  <si>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</si>
  <si>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</si>
  <si>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</si>
  <si>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</si>
  <si>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</si>
  <si>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</si>
  <si>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</si>
  <si>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</si>
  <si>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</si>
  <si>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</si>
  <si>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</si>
  <si>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</si>
  <si>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</si>
  <si>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</si>
  <si>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</si>
  <si>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</si>
  <si>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</si>
  <si>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</si>
  <si>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</si>
  <si>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</si>
  <si>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</si>
  <si>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</si>
  <si>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</si>
  <si>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</si>
  <si>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</si>
  <si>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</si>
  <si>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</si>
  <si>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</si>
  <si>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</si>
  <si>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</si>
  <si>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</si>
  <si>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</si>
  <si>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</si>
  <si>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</si>
  <si>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</si>
  <si>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</si>
  <si>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</si>
  <si>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</si>
  <si>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</si>
  <si>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</si>
  <si>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</si>
  <si>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</si>
  <si>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</si>
  <si>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</si>
  <si>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</si>
  <si>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</si>
  <si>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</si>
  <si>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</si>
  <si>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</si>
  <si>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</si>
  <si>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</si>
  <si>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</si>
  <si>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</si>
  <si>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</si>
  <si>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</si>
  <si>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</si>
  <si>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</si>
  <si>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</si>
  <si>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</si>
  <si>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</si>
  <si>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</si>
  <si>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</si>
  <si>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</si>
  <si>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</si>
  <si>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</si>
  <si>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</si>
  <si>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</si>
  <si>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</si>
  <si>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</si>
  <si>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</si>
  <si>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</si>
  <si>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</si>
  <si>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</si>
  <si>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</si>
  <si>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</si>
  <si>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</si>
  <si>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</si>
  <si>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</si>
  <si>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</si>
  <si>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</si>
  <si>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</si>
  <si>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</si>
  <si>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</si>
  <si>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</si>
  <si>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</si>
  <si>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</si>
  <si>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</si>
  <si>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</si>
  <si>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</si>
  <si>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</si>
  <si>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</si>
  <si>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</si>
  <si>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</si>
  <si>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</si>
  <si>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</si>
  <si>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</si>
  <si>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</si>
  <si>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</si>
  <si>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</si>
  <si>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</si>
  <si>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</si>
  <si>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</si>
  <si>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</si>
  <si>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</si>
  <si>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</si>
  <si>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</si>
  <si>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</si>
  <si>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</si>
  <si>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</si>
  <si>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</si>
  <si>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</si>
  <si>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</si>
  <si>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</si>
  <si>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</si>
  <si>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</si>
  <si>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</si>
  <si>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</si>
  <si>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</si>
  <si>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</si>
  <si>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</si>
  <si>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</si>
  <si>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</si>
  <si>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</si>
  <si>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</si>
  <si>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</si>
  <si>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</si>
  <si>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</si>
  <si>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</si>
  <si>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</si>
  <si>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</si>
  <si>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</si>
  <si>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</si>
  <si>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</si>
  <si>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</si>
  <si>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</si>
  <si>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</si>
  <si>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</si>
  <si>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</si>
  <si>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</si>
  <si>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</si>
  <si>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</si>
  <si>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</si>
  <si>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</si>
  <si>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</si>
  <si>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</si>
  <si>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</si>
  <si>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</si>
  <si>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</si>
  <si>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</si>
  <si>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</si>
  <si>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</si>
  <si>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</si>
  <si>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</si>
  <si>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</si>
  <si>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</si>
  <si>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</si>
  <si>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</si>
  <si>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</si>
  <si>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</si>
  <si>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</si>
  <si>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</si>
  <si>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</si>
  <si>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</si>
  <si>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</si>
  <si>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</si>
  <si>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</si>
  <si>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</si>
  <si>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</si>
  <si>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</si>
  <si>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</si>
  <si>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</si>
  <si>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</si>
  <si>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</si>
  <si>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</si>
  <si>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</si>
  <si>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</si>
  <si>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</si>
  <si>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</si>
  <si>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</si>
  <si>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</si>
  <si>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</si>
  <si>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</si>
  <si>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</si>
  <si>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</si>
  <si>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</si>
  <si>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</si>
  <si>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</si>
  <si>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</si>
  <si>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</si>
  <si>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</si>
  <si>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</si>
  <si>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</si>
  <si>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</si>
  <si>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</si>
  <si>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</si>
  <si>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</si>
  <si>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</si>
  <si>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</si>
  <si>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</si>
  <si>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</si>
  <si>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</si>
  <si>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</si>
  <si>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</si>
  <si>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</si>
  <si>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</si>
  <si>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</si>
  <si>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</si>
  <si>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</si>
  <si>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</si>
  <si>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</si>
  <si>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</si>
  <si>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</si>
  <si>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</si>
  <si>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</si>
  <si>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</si>
  <si>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</si>
  <si>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</si>
  <si>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</si>
  <si>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</si>
  <si>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</si>
  <si>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</si>
  <si>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</si>
  <si>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</si>
  <si>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</si>
  <si>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</si>
  <si>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</si>
  <si>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</si>
  <si>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</si>
  <si>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</si>
  <si>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</si>
  <si>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</si>
  <si>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</si>
  <si>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</si>
  <si>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</si>
  <si>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</si>
  <si>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</si>
  <si>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</si>
  <si>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</si>
  <si>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</si>
  <si>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</si>
  <si>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</si>
  <si>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</si>
  <si>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</si>
  <si>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</si>
  <si>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</si>
  <si>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</si>
  <si>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</si>
  <si>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</si>
  <si>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</si>
  <si>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</si>
  <si>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</si>
  <si>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</si>
  <si>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</si>
  <si>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</si>
  <si>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</si>
  <si>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</si>
  <si>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</si>
  <si>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</si>
  <si>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</si>
  <si>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</si>
  <si>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</si>
  <si>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</si>
  <si>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</si>
  <si>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</si>
  <si>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</si>
  <si>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</si>
  <si>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</si>
  <si>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</si>
  <si>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</si>
  <si>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</si>
  <si>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</si>
  <si>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</si>
  <si>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</si>
  <si>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</si>
  <si>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</si>
  <si>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</si>
  <si>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</si>
  <si>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</si>
  <si>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</si>
  <si>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</si>
  <si>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</si>
  <si>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</si>
  <si>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</si>
  <si>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</si>
  <si>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</si>
  <si>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</si>
  <si>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</si>
  <si>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</si>
  <si>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</si>
  <si>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</si>
  <si>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</si>
  <si>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</si>
  <si>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</si>
  <si>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</si>
  <si>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</si>
  <si>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</si>
  <si>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</si>
  <si>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</si>
  <si>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</si>
  <si>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</si>
  <si>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</si>
  <si>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</si>
  <si>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</si>
  <si>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</si>
  <si>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</si>
  <si>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</si>
  <si>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</si>
  <si>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</si>
  <si>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</si>
  <si>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</si>
  <si>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</si>
  <si>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</si>
  <si>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</si>
  <si>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</si>
  <si>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</si>
  <si>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</si>
  <si>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</si>
  <si>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</si>
  <si>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</si>
  <si>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</si>
  <si>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</si>
  <si>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</si>
  <si>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</si>
  <si>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</si>
  <si>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</si>
  <si>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</si>
  <si>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</si>
  <si>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</si>
  <si>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</si>
  <si>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</si>
  <si>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</si>
  <si>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</si>
  <si>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</si>
  <si>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</si>
  <si>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</si>
  <si>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</si>
  <si>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</si>
  <si>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</si>
  <si>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</si>
  <si>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</si>
  <si>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</si>
  <si>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</si>
  <si>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</si>
  <si>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</si>
  <si>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</si>
  <si>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</si>
  <si>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</si>
  <si>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</si>
  <si>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</si>
  <si>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</si>
  <si>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</si>
  <si>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</si>
  <si>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</si>
  <si>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</si>
  <si>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</si>
  <si>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</si>
  <si>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</si>
  <si>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</si>
  <si>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</si>
  <si>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</si>
  <si>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</si>
  <si>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</si>
  <si>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</si>
  <si>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</si>
  <si>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</si>
  <si>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</si>
  <si>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</si>
  <si>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</si>
  <si>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</si>
  <si>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</si>
  <si>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</si>
  <si>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</si>
  <si>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</si>
  <si>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</si>
  <si>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</si>
  <si>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</si>
  <si>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</si>
  <si>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</si>
  <si>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</si>
  <si>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</si>
  <si>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</si>
  <si>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</si>
  <si>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</si>
  <si>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</si>
  <si>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</si>
  <si>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</si>
  <si>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</si>
  <si>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</si>
  <si>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</si>
  <si>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</si>
  <si>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</si>
  <si>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</si>
  <si>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</si>
  <si>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</si>
  <si>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</si>
  <si>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</si>
  <si>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</si>
  <si>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</si>
  <si>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</si>
  <si>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</si>
  <si>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</si>
  <si>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</si>
  <si>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</si>
  <si>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</si>
  <si>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</si>
  <si>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</si>
  <si>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</si>
  <si>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</si>
  <si>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</si>
  <si>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</si>
  <si>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</si>
  <si>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</si>
  <si>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</si>
  <si>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</si>
  <si>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</si>
  <si>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</si>
  <si>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</si>
  <si>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</si>
  <si>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</si>
  <si>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</si>
  <si>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</si>
  <si>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</si>
  <si>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</si>
  <si>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</si>
  <si>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</si>
  <si>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</si>
  <si>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</si>
  <si>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</si>
  <si>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</si>
  <si>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</si>
  <si>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</si>
  <si>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</si>
  <si>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</si>
  <si>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</si>
  <si>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</si>
  <si>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</si>
  <si>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</si>
  <si>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</si>
  <si>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</si>
  <si>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</si>
  <si>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</si>
  <si>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</si>
  <si>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</si>
  <si>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</si>
  <si>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</si>
  <si>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</si>
  <si>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</si>
  <si>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</si>
  <si>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</si>
  <si>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</si>
  <si>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</si>
  <si>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</si>
  <si>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</si>
  <si>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</si>
  <si>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</si>
  <si>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</si>
  <si>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</si>
  <si>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</si>
  <si>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</si>
  <si>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</si>
  <si>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</si>
  <si>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</si>
  <si>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</si>
  <si>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</si>
  <si>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</si>
  <si>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</si>
  <si>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</si>
  <si>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</si>
  <si>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</si>
  <si>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</si>
  <si>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</si>
  <si>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</si>
  <si>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</si>
  <si>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</si>
  <si>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</si>
  <si>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</si>
  <si>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</si>
  <si>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</si>
  <si>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</si>
  <si>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</si>
  <si>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</si>
  <si>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</si>
  <si>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</si>
  <si>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</si>
  <si>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</si>
  <si>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</si>
  <si>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</si>
  <si>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</si>
  <si>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</si>
  <si>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</si>
  <si>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</si>
  <si>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</si>
  <si>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</si>
  <si>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</si>
  <si>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</si>
  <si>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</si>
  <si>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</si>
  <si>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</si>
  <si>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</si>
  <si>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</si>
  <si>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</si>
  <si>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</si>
  <si>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</si>
  <si>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</si>
  <si>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</si>
  <si>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</si>
  <si>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</si>
  <si>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</si>
  <si>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</si>
  <si>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</si>
  <si>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</si>
  <si>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</si>
  <si>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</si>
  <si>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</si>
  <si>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</si>
  <si>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</si>
  <si>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</si>
  <si>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</si>
  <si>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</si>
  <si>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</si>
  <si>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</si>
  <si>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</si>
  <si>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</si>
  <si>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</si>
  <si>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</si>
  <si>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</si>
  <si>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</si>
  <si>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</si>
  <si>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</si>
  <si>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</si>
  <si>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</si>
  <si>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</si>
  <si>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</si>
  <si>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</si>
  <si>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</si>
  <si>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</si>
  <si>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</si>
  <si>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</si>
  <si>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</si>
  <si>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</si>
  <si>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</si>
  <si>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</si>
  <si>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</si>
  <si>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</si>
  <si>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</si>
  <si>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</si>
  <si>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</si>
  <si>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</si>
  <si>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</si>
  <si>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</si>
  <si>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</si>
  <si>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</si>
  <si>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</si>
  <si>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</si>
  <si>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</si>
  <si>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</si>
  <si>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</si>
  <si>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</si>
  <si>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</si>
  <si>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</si>
  <si>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</si>
  <si>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</si>
  <si>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</si>
  <si>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</si>
  <si>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</si>
  <si>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</si>
  <si>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</si>
  <si>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</si>
  <si>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</si>
  <si>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</si>
  <si>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</si>
  <si>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</si>
  <si>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</si>
  <si>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</si>
  <si>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</si>
  <si>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</si>
  <si>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</si>
  <si>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</si>
  <si>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</si>
  <si>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</si>
  <si>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</si>
  <si>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</si>
  <si>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</si>
  <si>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</si>
  <si>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</si>
  <si>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</si>
  <si>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</si>
  <si>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</si>
  <si>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</si>
  <si>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</si>
  <si>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</si>
  <si>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</si>
  <si>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</si>
  <si>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</si>
  <si>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</si>
  <si>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</si>
  <si>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</si>
  <si>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</si>
  <si>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</si>
  <si>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</si>
  <si>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</si>
  <si>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</si>
  <si>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</si>
  <si>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</si>
  <si>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</si>
  <si>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</si>
  <si>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</si>
  <si>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</si>
  <si>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</si>
  <si>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</si>
  <si>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</si>
  <si>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</si>
  <si>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</si>
  <si>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</si>
  <si>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</si>
  <si>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</si>
  <si>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</si>
  <si>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</si>
  <si>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</si>
  <si>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</si>
  <si>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</si>
  <si>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</si>
  <si>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</si>
  <si>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</si>
  <si>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</si>
  <si>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</si>
  <si>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</si>
  <si>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</si>
  <si>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</si>
  <si>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</si>
  <si>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</si>
  <si>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</si>
  <si>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</si>
  <si>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</si>
  <si>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</si>
  <si>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</si>
  <si>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</si>
  <si>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</si>
  <si>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</si>
  <si>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</si>
  <si>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</si>
  <si>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</si>
  <si>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</si>
  <si>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</si>
  <si>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</si>
  <si>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</si>
  <si>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</si>
  <si>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</si>
  <si>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</si>
  <si>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</si>
  <si>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</si>
  <si>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</si>
  <si>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</si>
  <si>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</si>
  <si>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</si>
  <si>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</si>
  <si>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</si>
  <si>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</si>
  <si>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</si>
  <si>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</si>
  <si>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</si>
  <si>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</si>
  <si>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</si>
  <si>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</si>
  <si>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</si>
  <si>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</si>
  <si>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</si>
  <si>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</si>
  <si>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</si>
  <si>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</si>
  <si>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</si>
  <si>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</si>
  <si>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</si>
  <si>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</si>
  <si>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</si>
  <si>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</si>
  <si>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</si>
  <si>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</si>
  <si>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</si>
  <si>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</si>
  <si>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</si>
  <si>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</si>
  <si>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</si>
  <si>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</si>
  <si>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</si>
  <si>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</si>
  <si>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</si>
  <si>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</si>
  <si>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</si>
  <si>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</si>
  <si>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</si>
  <si>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</si>
  <si>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</si>
  <si>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</si>
  <si>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</si>
  <si>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</si>
  <si>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</si>
  <si>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</si>
  <si>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</si>
  <si>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</si>
  <si>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</si>
  <si>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</si>
  <si>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</si>
  <si>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</si>
  <si>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</si>
  <si>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</si>
  <si>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</si>
  <si>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</si>
  <si>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</si>
  <si>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</si>
  <si>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</si>
  <si>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</si>
  <si>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</si>
  <si>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</si>
  <si>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</si>
  <si>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</si>
  <si>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</si>
  <si>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</si>
  <si>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</si>
  <si>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</si>
  <si>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</si>
  <si>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</si>
  <si>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</si>
  <si>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</si>
  <si>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</si>
  <si>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</si>
  <si>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</si>
  <si>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</si>
  <si>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</si>
  <si>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</si>
  <si>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</si>
  <si>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</si>
  <si>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</si>
  <si>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</si>
  <si>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</si>
  <si>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</si>
  <si>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</si>
  <si>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</si>
  <si>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</si>
  <si>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</si>
  <si>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</si>
  <si>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</si>
  <si>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</si>
  <si>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</si>
  <si>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</si>
  <si>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</si>
  <si>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</si>
  <si>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</si>
  <si>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</si>
  <si>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</si>
  <si>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</si>
  <si>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</si>
  <si>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</si>
  <si>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</si>
  <si>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</si>
  <si>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</si>
  <si>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</si>
  <si>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</si>
  <si>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</si>
  <si>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</si>
  <si>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</si>
  <si>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</si>
  <si>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</si>
  <si>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</si>
  <si>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</si>
  <si>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</si>
  <si>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</si>
  <si>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</si>
  <si>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</si>
  <si>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</si>
  <si>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</si>
  <si>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</si>
  <si>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</si>
  <si>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</si>
  <si>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</si>
  <si>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</si>
  <si>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</si>
  <si>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</si>
  <si>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</si>
  <si>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</si>
  <si>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</si>
  <si>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</si>
  <si>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</si>
  <si>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</si>
  <si>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</si>
  <si>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</si>
  <si>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</si>
  <si>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</si>
  <si>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</si>
  <si>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</si>
  <si>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</si>
  <si>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</si>
  <si>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</si>
  <si>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</si>
  <si>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</si>
  <si>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</si>
  <si>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</si>
  <si>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</si>
  <si>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</si>
  <si>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</si>
  <si>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</si>
  <si>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</si>
  <si>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</si>
  <si>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</si>
  <si>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</si>
  <si>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</si>
  <si>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</si>
  <si>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</si>
  <si>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</si>
  <si>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</si>
  <si>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</si>
  <si>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</si>
  <si>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</si>
  <si>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</si>
  <si>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</si>
  <si>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</si>
  <si>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</si>
  <si>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</si>
  <si>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</si>
  <si>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</si>
  <si>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</si>
  <si>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</si>
  <si>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</si>
  <si>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</si>
  <si>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</si>
  <si>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</si>
  <si>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</si>
  <si>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</si>
  <si>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</si>
  <si>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</si>
  <si>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</si>
  <si>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</si>
  <si>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</si>
  <si>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</si>
  <si>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</si>
  <si>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</si>
  <si>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</si>
  <si>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</si>
  <si>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</si>
  <si>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</si>
  <si>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</si>
  <si>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</si>
  <si>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</si>
  <si>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</si>
  <si>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</si>
  <si>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</si>
  <si>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</si>
  <si>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</si>
  <si>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</si>
  <si>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</si>
  <si>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</si>
  <si>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</si>
  <si>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</si>
  <si>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</si>
  <si>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</si>
  <si>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</si>
  <si>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</si>
  <si>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</si>
  <si>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</si>
  <si>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</si>
  <si>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</si>
  <si>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</si>
  <si>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</si>
  <si>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</si>
  <si>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</si>
  <si>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</si>
  <si>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</si>
  <si>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</si>
  <si>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</si>
  <si>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</si>
  <si>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</si>
  <si>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</si>
  <si>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</si>
  <si>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</si>
  <si>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</si>
  <si>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</si>
  <si>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</si>
  <si>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</si>
  <si>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</si>
  <si>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</si>
  <si>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</si>
  <si>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</si>
  <si>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</si>
  <si>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</si>
  <si>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</si>
  <si>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</si>
  <si>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</si>
  <si>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</si>
  <si>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</si>
  <si>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</si>
  <si>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</si>
  <si>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</si>
  <si>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</si>
  <si>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</si>
  <si>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</si>
  <si>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</si>
  <si>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</si>
  <si>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</si>
  <si>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</si>
  <si>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</si>
  <si>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</si>
  <si>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</si>
  <si>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</si>
  <si>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</si>
  <si>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</si>
  <si>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</si>
  <si>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</si>
  <si>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</si>
  <si>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</si>
  <si>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</si>
  <si>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</si>
  <si>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</si>
  <si>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</si>
  <si>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</si>
  <si>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</si>
  <si>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</si>
  <si>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</si>
  <si>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</si>
  <si>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</si>
  <si>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</si>
  <si>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</si>
  <si>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</si>
  <si>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</si>
  <si>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</si>
  <si>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</si>
  <si>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</si>
  <si>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</si>
  <si>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</si>
  <si>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</si>
  <si>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</si>
  <si>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</si>
  <si>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</si>
  <si>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</si>
  <si>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</si>
  <si>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</si>
  <si>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</si>
  <si>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</si>
  <si>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</si>
  <si>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</si>
  <si>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</si>
  <si>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</si>
  <si>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</si>
  <si>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</si>
  <si>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</si>
  <si>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</si>
  <si>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</si>
  <si>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</si>
  <si>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</si>
  <si>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</si>
  <si>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</si>
  <si>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</si>
  <si>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</si>
  <si>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</si>
  <si>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</si>
  <si>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</si>
  <si>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</si>
  <si>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</si>
  <si>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</si>
  <si>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</si>
  <si>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</si>
  <si>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</si>
  <si>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</si>
  <si>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</si>
  <si>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</si>
  <si>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</si>
  <si>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</si>
  <si>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</si>
  <si>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</si>
  <si>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</si>
  <si>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</si>
  <si>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</si>
  <si>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</si>
  <si>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</si>
  <si>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</si>
  <si>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</si>
  <si>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</si>
  <si>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</si>
  <si>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</si>
  <si>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</si>
  <si>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</si>
  <si>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</si>
  <si>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</si>
  <si>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</si>
  <si>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</si>
  <si>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</si>
  <si>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</si>
  <si>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</si>
  <si>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</si>
  <si>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</si>
  <si>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</si>
  <si>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</si>
  <si>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</si>
  <si>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</si>
  <si>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</si>
  <si>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</si>
  <si>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</si>
  <si>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</si>
  <si>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</si>
  <si>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</si>
  <si>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</si>
  <si>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</si>
  <si>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</si>
  <si>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</si>
  <si>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</si>
  <si>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</si>
  <si>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</si>
  <si>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</si>
  <si>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</si>
  <si>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</si>
  <si>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</si>
  <si>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</si>
  <si>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</si>
  <si>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</si>
  <si>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</si>
  <si>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</si>
  <si>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</si>
  <si>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</si>
  <si>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</si>
  <si>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</si>
  <si>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</si>
  <si>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</si>
  <si>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</si>
  <si>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</si>
  <si>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</si>
  <si>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</si>
  <si>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</si>
  <si>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</si>
  <si>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</si>
  <si>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</si>
  <si>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</si>
  <si>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</si>
  <si>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</si>
  <si>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</si>
  <si>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</si>
  <si>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</si>
  <si>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</si>
  <si>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</si>
  <si>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</si>
  <si>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</si>
  <si>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</si>
  <si>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</si>
  <si>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</si>
  <si>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</si>
  <si>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</si>
  <si>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</si>
  <si>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</si>
  <si>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</si>
  <si>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</si>
  <si>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</si>
  <si>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</si>
  <si>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</si>
  <si>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</si>
  <si>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</si>
  <si>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</si>
  <si>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</si>
  <si>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</si>
  <si>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</si>
  <si>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</si>
  <si>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</si>
  <si>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</si>
  <si>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</si>
  <si>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</si>
  <si>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</si>
  <si>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</si>
  <si>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</si>
  <si>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</si>
  <si>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</si>
  <si>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</si>
  <si>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</si>
  <si>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</si>
  <si>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</si>
  <si>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</si>
  <si>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</si>
  <si>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</si>
  <si>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</si>
  <si>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</si>
  <si>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</si>
  <si>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</si>
  <si>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</si>
  <si>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</si>
  <si>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</si>
  <si>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</si>
  <si>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</si>
  <si>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</si>
  <si>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</si>
  <si>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</si>
  <si>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</si>
  <si>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</si>
  <si>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</si>
  <si>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</si>
  <si>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</si>
  <si>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</si>
  <si>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</si>
  <si>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</si>
  <si>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</si>
  <si>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</si>
  <si>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</si>
  <si>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</si>
  <si>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</si>
  <si>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</si>
  <si>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</si>
  <si>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</si>
  <si>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</si>
  <si>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</si>
  <si>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</si>
  <si>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</si>
  <si>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</si>
  <si>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</si>
  <si>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</si>
  <si>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</si>
  <si>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</si>
  <si>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</si>
  <si>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</si>
  <si>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</si>
  <si>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</si>
  <si>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</si>
  <si>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</si>
  <si>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</si>
  <si>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</si>
  <si>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</si>
  <si>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</si>
  <si>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</si>
  <si>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</si>
  <si>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</si>
  <si>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</si>
  <si>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</si>
  <si>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</si>
  <si>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</si>
  <si>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</si>
  <si>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</si>
  <si>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</si>
  <si>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</si>
  <si>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</si>
  <si>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</si>
  <si>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</si>
  <si>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</si>
  <si>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</si>
  <si>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</si>
  <si>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</si>
  <si>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</si>
  <si>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</si>
  <si>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</si>
  <si>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</si>
  <si>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</si>
  <si>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</si>
  <si>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</si>
  <si>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</si>
  <si>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</si>
  <si>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</si>
  <si>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</si>
  <si>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</si>
  <si>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</si>
  <si>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</si>
  <si>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</si>
  <si>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</si>
  <si>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</si>
  <si>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</si>
  <si>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</si>
  <si>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</si>
  <si>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</si>
  <si>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</si>
  <si>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</si>
  <si>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</si>
  <si>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</si>
  <si>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</si>
  <si>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</si>
  <si>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</si>
  <si>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</si>
  <si>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</si>
  <si>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</si>
  <si>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</si>
  <si>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</si>
  <si>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</si>
  <si>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</si>
  <si>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</si>
  <si>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</si>
  <si>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</si>
  <si>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</si>
  <si>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</si>
  <si>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</si>
  <si>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</si>
  <si>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</si>
  <si>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</si>
  <si>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</si>
  <si>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</si>
  <si>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</si>
  <si>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</si>
  <si>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</si>
  <si>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</si>
  <si>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</si>
  <si>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</si>
  <si>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</si>
  <si>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</si>
  <si>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</si>
  <si>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</si>
  <si>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</si>
  <si>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</si>
  <si>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</si>
  <si>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</si>
  <si>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</si>
  <si>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</si>
  <si>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</si>
  <si>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</si>
  <si>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</si>
  <si>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</si>
  <si>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</si>
  <si>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</si>
  <si>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</si>
  <si>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</si>
  <si>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</si>
  <si>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</si>
  <si>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</si>
  <si>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</si>
  <si>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</si>
  <si>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</si>
  <si>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</si>
  <si>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</si>
  <si>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</si>
  <si>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</si>
  <si>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</si>
  <si>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</si>
  <si>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</si>
  <si>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</si>
  <si>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</si>
  <si>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</si>
  <si>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</si>
  <si>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</si>
  <si>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</si>
  <si>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</si>
  <si>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</si>
  <si>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</si>
  <si>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</si>
  <si>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</si>
  <si>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</si>
  <si>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</si>
  <si>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</si>
  <si>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</si>
  <si>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</si>
  <si>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</si>
  <si>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</si>
  <si>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</si>
  <si>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</si>
  <si>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</si>
  <si>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</si>
  <si>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</si>
  <si>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</si>
  <si>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</si>
  <si>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</si>
  <si>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</si>
  <si>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</si>
  <si>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</si>
  <si>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</si>
  <si>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</si>
  <si>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</si>
  <si>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</si>
  <si>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</si>
  <si>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</si>
  <si>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</si>
  <si>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</si>
  <si>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</si>
  <si>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</si>
  <si>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</si>
  <si>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</si>
  <si>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</si>
  <si>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</si>
  <si>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</si>
  <si>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</si>
  <si>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</si>
  <si>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</si>
  <si>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</si>
  <si>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</si>
  <si>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</si>
  <si>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</si>
  <si>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</si>
  <si>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</si>
  <si>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</si>
  <si>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</si>
  <si>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</si>
  <si>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</si>
  <si>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</si>
  <si>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</si>
  <si>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</si>
  <si>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</si>
  <si>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</si>
  <si>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</si>
  <si>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</si>
  <si>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</si>
  <si>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</si>
  <si>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</si>
  <si>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</si>
  <si>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</si>
  <si>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</si>
  <si>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</si>
  <si>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</si>
  <si>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</si>
  <si>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</si>
  <si>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</si>
  <si>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</si>
  <si>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</si>
  <si>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</si>
  <si>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</si>
  <si>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</si>
  <si>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</si>
  <si>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</si>
  <si>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</si>
  <si>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</si>
  <si>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</si>
  <si>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</si>
  <si>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</si>
  <si>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</si>
  <si>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</si>
  <si>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</si>
  <si>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</si>
  <si>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</si>
  <si>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</si>
  <si>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</si>
  <si>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</si>
  <si>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</si>
  <si>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</si>
  <si>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</si>
  <si>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</si>
  <si>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</si>
  <si>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</si>
  <si>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</si>
  <si>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</si>
  <si>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</si>
  <si>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</si>
  <si>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</si>
  <si>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</si>
  <si>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</si>
  <si>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</si>
  <si>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</si>
  <si>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</si>
  <si>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</si>
  <si>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</si>
  <si>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</si>
  <si>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</si>
  <si>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</si>
  <si>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</si>
  <si>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</si>
  <si>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</si>
  <si>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</si>
  <si>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</si>
  <si>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</si>
  <si>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</si>
  <si>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</si>
  <si>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</si>
  <si>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</si>
  <si>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</si>
  <si>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</si>
  <si>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</si>
  <si>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</si>
  <si>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</si>
  <si>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</si>
  <si>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</si>
  <si>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</si>
  <si>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</si>
  <si>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</si>
  <si>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</si>
  <si>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</si>
  <si>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</si>
  <si>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</si>
  <si>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</si>
  <si>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</si>
  <si>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</si>
  <si>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</si>
  <si>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</si>
  <si>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</si>
  <si>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</si>
  <si>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</si>
  <si>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</si>
  <si>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</si>
  <si>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</si>
  <si>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</si>
  <si>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</si>
  <si>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</si>
  <si>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</si>
  <si>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</si>
  <si>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</si>
  <si>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</si>
  <si>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</si>
  <si>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</si>
  <si>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</si>
  <si>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</si>
  <si>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</si>
  <si>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</si>
  <si>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</si>
  <si>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</si>
  <si>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</si>
  <si>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</si>
  <si>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</si>
  <si>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</si>
  <si>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</si>
  <si>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</si>
  <si>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</si>
  <si>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</si>
  <si>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</si>
  <si>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</si>
  <si>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</si>
  <si>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</si>
  <si>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</si>
  <si>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</si>
  <si>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</si>
  <si>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</si>
  <si>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</si>
  <si>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</si>
  <si>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</si>
  <si>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</si>
  <si>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</si>
  <si>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</si>
  <si>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</si>
  <si>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</si>
  <si>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</si>
  <si>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</si>
  <si>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</si>
  <si>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</si>
  <si>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</si>
  <si>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</si>
  <si>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</si>
  <si>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</si>
  <si>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</si>
  <si>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</si>
  <si>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</si>
  <si>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</si>
  <si>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</si>
  <si>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</si>
  <si>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</si>
  <si>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</si>
  <si>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</si>
  <si>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</si>
  <si>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</si>
  <si>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</si>
  <si>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</si>
  <si>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</si>
  <si>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</si>
  <si>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</si>
  <si>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</si>
  <si>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</si>
  <si>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</si>
  <si>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</si>
  <si>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</si>
  <si>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</si>
  <si>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</si>
  <si>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</si>
  <si>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</si>
  <si>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</si>
  <si>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</si>
  <si>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</si>
  <si>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</si>
  <si>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</si>
  <si>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</si>
  <si>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</si>
  <si>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</si>
  <si>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</si>
  <si>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</si>
  <si>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</si>
  <si>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</si>
  <si>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</si>
  <si>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</si>
  <si>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</si>
  <si>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</si>
  <si>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</si>
  <si>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</si>
  <si>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</si>
  <si>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</si>
  <si>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</si>
  <si>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</si>
  <si>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</si>
  <si>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</si>
  <si>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</si>
  <si>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</si>
  <si>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</si>
  <si>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</si>
  <si>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</si>
  <si>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</si>
  <si>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</si>
  <si>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</si>
  <si>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</si>
  <si>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</si>
  <si>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</si>
  <si>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</si>
  <si>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</si>
  <si>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</si>
  <si>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</si>
  <si>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</si>
  <si>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</si>
  <si>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</si>
  <si>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</si>
  <si>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</si>
  <si>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</si>
  <si>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</si>
  <si>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</si>
  <si>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</si>
  <si>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</si>
  <si>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</si>
  <si>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</si>
  <si>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</si>
  <si>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</si>
  <si>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</si>
  <si>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</si>
  <si>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</si>
  <si>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</si>
  <si>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</si>
  <si>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</si>
  <si>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</si>
  <si>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</si>
  <si>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</si>
  <si>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</si>
  <si>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</si>
  <si>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</si>
  <si>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</si>
  <si>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</si>
  <si>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</si>
  <si>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</si>
  <si>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</si>
  <si>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</si>
  <si>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</si>
  <si>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</si>
  <si>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</si>
  <si>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</si>
  <si>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</si>
  <si>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</si>
  <si>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</si>
  <si>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</si>
  <si>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</si>
  <si>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</si>
  <si>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</si>
  <si>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</si>
  <si>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</si>
  <si>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</si>
  <si>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</si>
  <si>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</si>
  <si>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</si>
  <si>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</si>
  <si>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</si>
  <si>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</si>
  <si>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</si>
  <si>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</si>
  <si>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</si>
  <si>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</si>
  <si>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</si>
  <si>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</si>
  <si>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</si>
  <si>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</si>
  <si>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</si>
  <si>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</si>
  <si>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</si>
  <si>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</si>
  <si>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</si>
  <si>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</si>
  <si>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</si>
  <si>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</si>
  <si>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</si>
  <si>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</si>
  <si>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</si>
  <si>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</si>
  <si>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</si>
  <si>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</si>
  <si>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</si>
  <si>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</si>
  <si>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</si>
  <si>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</si>
  <si>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</si>
  <si>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</si>
  <si>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</si>
  <si>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</si>
  <si>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</si>
  <si>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</si>
  <si>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</si>
  <si>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</si>
  <si>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</si>
  <si>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</si>
  <si>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</si>
  <si>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</si>
  <si>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</si>
  <si>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</si>
  <si>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</si>
  <si>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</si>
  <si>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</si>
  <si>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</si>
  <si>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</si>
  <si>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</si>
  <si>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</si>
  <si>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</si>
  <si>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</si>
  <si>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</si>
  <si>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</si>
  <si>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</si>
  <si>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</si>
  <si>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</si>
  <si>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</si>
  <si>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</si>
  <si>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</si>
  <si>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</si>
  <si>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</si>
  <si>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</si>
  <si>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</si>
  <si>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</si>
  <si>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</si>
  <si>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</si>
  <si>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</si>
  <si>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</si>
  <si>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</si>
  <si>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</si>
  <si>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</si>
  <si>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</si>
  <si>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</si>
  <si>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</si>
  <si>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</si>
  <si>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</si>
  <si>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</si>
  <si>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</si>
  <si>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</si>
  <si>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</si>
  <si>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</si>
  <si>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</si>
  <si>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</si>
  <si>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</si>
  <si>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</si>
  <si>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</si>
  <si>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</si>
  <si>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</si>
  <si>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</si>
  <si>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</si>
  <si>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</si>
  <si>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</si>
  <si>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</si>
  <si>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</si>
  <si>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</si>
  <si>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</si>
  <si>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</si>
  <si>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</si>
  <si>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</si>
  <si>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</si>
  <si>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</si>
  <si>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</si>
  <si>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</si>
  <si>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</si>
  <si>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</si>
  <si>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</si>
  <si>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</si>
  <si>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</si>
  <si>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</si>
  <si>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</si>
  <si>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</si>
  <si>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</si>
  <si>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</si>
  <si>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</si>
  <si>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</si>
  <si>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</si>
  <si>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</si>
  <si>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</si>
  <si>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</si>
  <si>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</si>
  <si>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</si>
  <si>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</si>
  <si>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</si>
  <si>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</si>
  <si>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</si>
  <si>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</si>
  <si>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</si>
  <si>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</si>
  <si>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</si>
  <si>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</si>
  <si>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</si>
  <si>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</si>
  <si>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</si>
  <si>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</si>
  <si>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</si>
  <si>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</si>
  <si>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</si>
  <si>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</si>
  <si>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</si>
  <si>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</si>
  <si>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</si>
  <si>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</si>
  <si>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</si>
  <si>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</si>
  <si>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</si>
  <si>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</si>
  <si>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</si>
  <si>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</si>
  <si>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</si>
  <si>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</si>
  <si>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</si>
  <si>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</si>
  <si>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</si>
  <si>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</si>
  <si>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</si>
  <si>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</si>
  <si>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</si>
  <si>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</si>
  <si>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</si>
  <si>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</si>
  <si>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</si>
  <si>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</si>
  <si>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</si>
  <si>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</si>
  <si>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</si>
  <si>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</si>
  <si>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</si>
  <si>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</si>
  <si>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</si>
  <si>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</si>
  <si>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</si>
  <si>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</si>
  <si>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</si>
  <si>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</si>
  <si>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</si>
  <si>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</si>
  <si>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</si>
  <si>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</si>
  <si>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</si>
  <si>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</si>
  <si>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</si>
  <si>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</si>
  <si>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</si>
  <si>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</si>
  <si>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</si>
  <si>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</si>
  <si>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</si>
  <si>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</si>
  <si>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</si>
  <si>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</si>
  <si>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</si>
  <si>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</si>
  <si>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</si>
  <si>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</si>
  <si>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</si>
  <si>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</si>
  <si>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</si>
  <si>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</si>
  <si>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</si>
  <si>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</si>
  <si>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</si>
  <si>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</si>
  <si>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</si>
  <si>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</si>
  <si>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</si>
  <si>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</si>
  <si>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</si>
  <si>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</si>
  <si>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</si>
  <si>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</si>
  <si>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</si>
  <si>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</si>
  <si>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</si>
  <si>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</si>
  <si>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</si>
  <si>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</si>
  <si>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</si>
  <si>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</si>
  <si>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</si>
  <si>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</si>
  <si>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</si>
  <si>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</si>
  <si>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</si>
  <si>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</si>
  <si>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</si>
  <si>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</si>
  <si>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</si>
  <si>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</si>
  <si>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</si>
  <si>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</si>
  <si>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</si>
  <si>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</si>
  <si>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</si>
  <si>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</si>
  <si>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</si>
  <si>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</si>
  <si>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</si>
  <si>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</si>
  <si>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</si>
  <si>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</si>
  <si>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</si>
  <si>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</si>
  <si>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</si>
  <si>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</si>
  <si>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</si>
  <si>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</si>
  <si>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</si>
  <si>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</si>
  <si>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</si>
  <si>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</si>
  <si>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</si>
  <si>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</si>
  <si>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</si>
  <si>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</si>
  <si>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</si>
  <si>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</si>
  <si>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</si>
  <si>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</si>
  <si>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</si>
  <si>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</si>
  <si>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</si>
  <si>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</si>
  <si>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</si>
  <si>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</si>
  <si>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</si>
  <si>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</si>
  <si>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</si>
  <si>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</si>
  <si>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</si>
  <si>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</si>
  <si>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</si>
  <si>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</si>
  <si>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</si>
  <si>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</si>
  <si>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</si>
  <si>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</si>
  <si>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</si>
  <si>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</si>
  <si>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</si>
  <si>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</si>
  <si>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</si>
  <si>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</si>
  <si>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</si>
  <si>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</si>
  <si>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</si>
  <si>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</si>
  <si>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</si>
  <si>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</si>
  <si>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</si>
  <si>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</si>
  <si>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</si>
  <si>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</si>
  <si>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</si>
  <si>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</si>
  <si>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</si>
  <si>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</si>
  <si>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</si>
  <si>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</si>
  <si>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</si>
  <si>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</si>
  <si>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</si>
  <si>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</si>
  <si>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</si>
  <si>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</si>
  <si>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</si>
  <si>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</si>
  <si>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</si>
  <si>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</si>
  <si>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</si>
  <si>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</si>
  <si>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</si>
  <si>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</si>
  <si>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</si>
  <si>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</si>
  <si>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</si>
  <si>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</si>
  <si>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</si>
  <si>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</si>
  <si>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</si>
  <si>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</si>
  <si>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</si>
  <si>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</si>
  <si>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</si>
  <si>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</si>
  <si>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</si>
  <si>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</si>
  <si>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</si>
  <si>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</si>
  <si>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</si>
  <si>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</si>
  <si>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</si>
  <si>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</si>
  <si>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</si>
  <si>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</si>
  <si>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</si>
  <si>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</si>
  <si>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</si>
  <si>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</si>
  <si>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</si>
  <si>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</si>
  <si>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</si>
  <si>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</si>
  <si>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</si>
  <si>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</si>
  <si>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</si>
  <si>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</si>
  <si>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</si>
  <si>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</si>
  <si>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</si>
  <si>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</si>
  <si>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</si>
  <si>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</si>
  <si>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</si>
  <si>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</si>
  <si>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</si>
  <si>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</si>
  <si>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</si>
  <si>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</si>
  <si>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</si>
  <si>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</si>
  <si>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</si>
  <si>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</si>
  <si>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</si>
  <si>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</si>
  <si>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</si>
  <si>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</si>
  <si>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</si>
  <si>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</si>
  <si>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</si>
  <si>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</si>
  <si>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</si>
  <si>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</si>
  <si>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</si>
  <si>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</si>
  <si>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</si>
  <si>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</si>
  <si>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</si>
  <si>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</si>
  <si>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</si>
  <si>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</si>
  <si>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</si>
  <si>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</si>
  <si>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</si>
  <si>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</si>
  <si>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</si>
  <si>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</si>
  <si>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</si>
  <si>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</si>
  <si>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</si>
  <si>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</si>
  <si>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</si>
  <si>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</si>
  <si>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</si>
  <si>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</si>
  <si>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</si>
  <si>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</si>
  <si>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</si>
  <si>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</si>
  <si>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</si>
  <si>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</si>
  <si>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</si>
  <si>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</si>
  <si>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</si>
  <si>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</si>
  <si>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</si>
  <si>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</si>
  <si>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</si>
  <si>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</si>
  <si>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</si>
  <si>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</si>
  <si>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</si>
  <si>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</si>
  <si>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</si>
  <si>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</si>
  <si>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</si>
  <si>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</si>
  <si>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</si>
  <si>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</si>
  <si>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</si>
  <si>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</si>
  <si>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</si>
  <si>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</si>
  <si>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</si>
  <si>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</si>
  <si>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</si>
  <si>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</si>
  <si>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</si>
  <si>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</si>
  <si>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</si>
  <si>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</si>
  <si>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</si>
  <si>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</si>
  <si>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</si>
  <si>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</si>
  <si>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</si>
  <si>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</si>
  <si>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</si>
  <si>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</si>
  <si>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</si>
  <si>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</si>
  <si>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</si>
  <si>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</si>
  <si>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</si>
  <si>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</si>
  <si>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</si>
  <si>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</si>
  <si>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</si>
  <si>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</si>
  <si>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</si>
  <si>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</si>
  <si>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</si>
  <si>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</si>
  <si>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</si>
  <si>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</si>
  <si>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</si>
  <si>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</si>
  <si>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</si>
  <si>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</si>
  <si>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</si>
  <si>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</si>
  <si>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</si>
  <si>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</si>
  <si>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</si>
  <si>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</si>
  <si>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</si>
  <si>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</si>
  <si>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</si>
  <si>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</si>
  <si>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</si>
  <si>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</si>
  <si>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</si>
  <si>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</si>
  <si>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</si>
  <si>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</si>
  <si>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</si>
  <si>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</si>
  <si>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</si>
  <si>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</si>
  <si>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</si>
  <si>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</si>
  <si>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</si>
  <si>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</si>
  <si>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</si>
  <si>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</si>
  <si>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</si>
  <si>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</si>
  <si>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</si>
  <si>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</si>
  <si>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</si>
  <si>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</si>
  <si>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</si>
  <si>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</si>
  <si>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</si>
  <si>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</si>
  <si>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</si>
  <si>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</si>
  <si>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</si>
  <si>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</si>
  <si>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</si>
  <si>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</si>
  <si>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</si>
  <si>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</si>
  <si>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</si>
  <si>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</si>
  <si>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</si>
  <si>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</si>
  <si>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</si>
  <si>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</si>
  <si>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</si>
  <si>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</si>
  <si>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</si>
  <si>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</si>
  <si>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</si>
  <si>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</si>
  <si>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</si>
  <si>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</si>
  <si>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</si>
  <si>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</si>
  <si>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</si>
  <si>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</si>
  <si>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</si>
  <si>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</si>
  <si>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</si>
  <si>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</si>
  <si>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</si>
  <si>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</si>
  <si>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</si>
  <si>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</si>
  <si>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</si>
  <si>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</si>
  <si>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</si>
  <si>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</si>
  <si>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</si>
  <si>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</si>
  <si>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</si>
  <si>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</si>
  <si>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</si>
  <si>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</si>
  <si>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</si>
  <si>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</si>
  <si>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</si>
  <si>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</si>
  <si>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</si>
  <si>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</si>
  <si>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</si>
  <si>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</si>
  <si>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</si>
  <si>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</si>
  <si>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</si>
  <si>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</si>
  <si>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</si>
  <si>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</si>
  <si>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</si>
  <si>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</si>
  <si>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</si>
  <si>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</si>
  <si>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</si>
  <si>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</si>
  <si>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</si>
  <si>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</si>
  <si>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</si>
  <si>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</si>
  <si>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</si>
  <si>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</si>
  <si>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</si>
  <si>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</si>
  <si>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</si>
  <si>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</si>
  <si>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</si>
  <si>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</si>
  <si>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</si>
  <si>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</si>
  <si>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</si>
  <si>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</si>
  <si>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</si>
  <si>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</si>
  <si>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</si>
  <si>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</si>
  <si>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</si>
  <si>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</si>
  <si>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</si>
  <si>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</si>
  <si>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</si>
  <si>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</si>
  <si>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</si>
  <si>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</si>
  <si>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</si>
  <si>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</si>
  <si>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</si>
  <si>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</si>
  <si>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</si>
  <si>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</si>
  <si>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</si>
  <si>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</si>
  <si>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</si>
  <si>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</si>
  <si>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</si>
  <si>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</si>
  <si>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</si>
  <si>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</si>
  <si>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</si>
  <si>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</si>
  <si>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</si>
  <si>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</si>
  <si>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</si>
  <si>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</si>
  <si>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</si>
  <si>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</si>
  <si>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</si>
  <si>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</si>
  <si>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</si>
  <si>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</si>
  <si>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</si>
  <si>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</si>
  <si>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</si>
  <si>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</si>
  <si>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</si>
  <si>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</si>
  <si>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</si>
  <si>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</si>
  <si>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</si>
  <si>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</si>
  <si>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</si>
  <si>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</si>
  <si>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</si>
  <si>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</si>
  <si>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</si>
  <si>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</si>
  <si>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</si>
  <si>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</si>
  <si>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</si>
  <si>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</si>
  <si>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</si>
  <si>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</si>
  <si>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</si>
  <si>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</si>
  <si>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</si>
  <si>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</si>
  <si>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</si>
  <si>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</si>
  <si>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</si>
  <si>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</si>
  <si>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</si>
  <si>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</si>
  <si>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</si>
  <si>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</si>
  <si>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</si>
  <si>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</si>
  <si>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</si>
  <si>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</si>
  <si>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</si>
  <si>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</si>
  <si>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</si>
  <si>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</si>
  <si>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</si>
  <si>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</si>
  <si>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</si>
  <si>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</si>
  <si>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</si>
  <si>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</si>
  <si>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</si>
  <si>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</si>
  <si>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</si>
  <si>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</si>
  <si>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</si>
  <si>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</si>
  <si>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</si>
  <si>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</si>
  <si>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</si>
  <si>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</si>
  <si>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</si>
  <si>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</si>
  <si>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</si>
  <si>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</si>
  <si>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</si>
  <si>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</si>
  <si>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</si>
  <si>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</si>
  <si>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</si>
  <si>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</si>
  <si>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</si>
  <si>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</si>
  <si>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</si>
  <si>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</si>
  <si>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</si>
  <si>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</si>
  <si>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</si>
  <si>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</si>
  <si>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</si>
  <si>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</si>
  <si>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</si>
  <si>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</si>
  <si>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</si>
  <si>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</si>
  <si>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</si>
  <si>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</si>
  <si>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</si>
  <si>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</si>
  <si>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</si>
  <si>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</si>
  <si>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</si>
  <si>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</si>
  <si>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</si>
  <si>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</si>
  <si>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</si>
  <si>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</si>
  <si>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</si>
  <si>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</si>
  <si>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</si>
  <si>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</si>
  <si>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</si>
  <si>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</si>
  <si>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</si>
  <si>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</si>
  <si>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</si>
  <si>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</si>
  <si>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</si>
  <si>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</si>
  <si>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</si>
  <si>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</si>
  <si>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</si>
  <si>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</si>
  <si>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</si>
  <si>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</si>
  <si>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</si>
  <si>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</si>
  <si>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</si>
  <si>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</si>
  <si>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</si>
  <si>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</si>
  <si>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</si>
  <si>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</si>
  <si>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</si>
  <si>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</si>
  <si>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</si>
  <si>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</si>
  <si>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</si>
  <si>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</si>
  <si>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</si>
  <si>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</si>
  <si>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</si>
  <si>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</si>
  <si>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</si>
  <si>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</si>
  <si>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</si>
  <si>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</si>
  <si>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</si>
  <si>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</si>
  <si>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</si>
  <si>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</si>
  <si>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</si>
  <si>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</si>
  <si>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</si>
  <si>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</si>
  <si>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</si>
  <si>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</si>
  <si>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</si>
  <si>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</si>
  <si>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</si>
  <si>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</si>
  <si>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</si>
  <si>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</si>
  <si>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</si>
  <si>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</si>
  <si>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</si>
  <si>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</si>
  <si>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</si>
  <si>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</si>
  <si>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</si>
  <si>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</si>
  <si>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</si>
  <si>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</si>
  <si>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</si>
  <si>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</si>
  <si>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</si>
  <si>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</si>
  <si>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</si>
  <si>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</si>
  <si>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</si>
  <si>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</si>
  <si>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</si>
  <si>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</si>
  <si>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</si>
  <si>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</si>
  <si>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</si>
  <si>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</si>
  <si>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</si>
  <si>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</si>
  <si>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</si>
  <si>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</si>
  <si>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</si>
  <si>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</si>
  <si>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</si>
  <si>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</si>
  <si>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</si>
  <si>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</si>
  <si>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</si>
  <si>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</si>
  <si>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</si>
  <si>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</si>
  <si>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</si>
  <si>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</si>
  <si>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</si>
  <si>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</si>
  <si>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</si>
  <si>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</si>
  <si>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</si>
  <si>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</si>
  <si>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</si>
  <si>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</si>
  <si>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</si>
  <si>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</si>
  <si>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</si>
  <si>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</si>
  <si>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</si>
  <si>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</si>
  <si>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</si>
  <si>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</si>
  <si>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</si>
  <si>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</si>
  <si>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</si>
  <si>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</si>
  <si>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</si>
  <si>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</si>
  <si>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</si>
  <si>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</si>
  <si>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</si>
  <si>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</si>
  <si>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</si>
  <si>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</si>
  <si>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</si>
  <si>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</si>
  <si>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</si>
  <si>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</si>
  <si>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</si>
  <si>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</si>
  <si>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</si>
  <si>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</si>
  <si>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</si>
  <si>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</si>
  <si>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</si>
  <si>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</si>
  <si>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</si>
  <si>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</si>
  <si>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</si>
  <si>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</si>
  <si>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</si>
  <si>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</si>
  <si>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</si>
  <si>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</si>
  <si>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</si>
  <si>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</si>
  <si>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</si>
  <si>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</si>
  <si>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</si>
  <si>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</si>
  <si>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</si>
  <si>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</si>
  <si>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</si>
  <si>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</si>
  <si>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</si>
  <si>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</si>
  <si>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</si>
  <si>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</si>
  <si>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</si>
  <si>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</si>
  <si>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</si>
  <si>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</si>
  <si>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</si>
  <si>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</si>
  <si>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</si>
  <si>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</si>
  <si>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</si>
  <si>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</si>
  <si>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</si>
  <si>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</si>
  <si>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</si>
  <si>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</si>
  <si>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</si>
  <si>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</si>
  <si>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</si>
  <si>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</si>
  <si>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</si>
  <si>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</si>
  <si>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</si>
  <si>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</si>
  <si>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</si>
  <si>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</si>
  <si>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</si>
  <si>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</si>
  <si>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</si>
  <si>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</si>
  <si>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</si>
  <si>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</si>
  <si>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</si>
  <si>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</si>
  <si>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</si>
  <si>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</si>
  <si>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</si>
  <si>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</si>
  <si>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</si>
  <si>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</si>
  <si>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</si>
  <si>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</si>
  <si>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</si>
  <si>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</si>
  <si>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</si>
  <si>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</si>
  <si>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</si>
  <si>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</si>
  <si>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</si>
  <si>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</si>
  <si>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</si>
  <si>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</si>
  <si>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</si>
  <si>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</si>
  <si>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</si>
  <si>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</si>
  <si>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</si>
  <si>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</si>
  <si>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</si>
  <si>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</si>
  <si>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</si>
  <si>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</si>
  <si>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</si>
  <si>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</si>
  <si>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</si>
  <si>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</si>
  <si>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</si>
  <si>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</si>
  <si>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</si>
  <si>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</si>
  <si>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</si>
  <si>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</si>
  <si>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</si>
  <si>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</si>
  <si>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</si>
  <si>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</si>
  <si>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</si>
  <si>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</si>
  <si>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</si>
  <si>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</si>
  <si>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</si>
  <si>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</si>
  <si>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</si>
  <si>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</si>
  <si>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</si>
  <si>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</si>
  <si>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</si>
  <si>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</si>
  <si>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</si>
  <si>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</si>
  <si>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</si>
  <si>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</si>
  <si>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</si>
  <si>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</si>
  <si>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</si>
  <si>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</si>
  <si>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</si>
  <si>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</si>
  <si>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</si>
  <si>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</si>
  <si>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</si>
  <si>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</si>
  <si>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</si>
  <si>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</si>
  <si>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</si>
  <si>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</si>
  <si>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</si>
  <si>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</si>
  <si>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</si>
  <si>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</si>
  <si>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</si>
  <si>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</si>
  <si>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</si>
  <si>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</si>
  <si>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</si>
  <si>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</si>
  <si>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</si>
  <si>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</si>
  <si>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</si>
  <si>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</si>
  <si>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</si>
  <si>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</si>
  <si>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</si>
  <si>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</si>
  <si>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</si>
  <si>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</si>
  <si>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</si>
  <si>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</si>
  <si>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</si>
  <si>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</si>
  <si>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</si>
  <si>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</si>
  <si>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</si>
  <si>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</si>
  <si>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</si>
  <si>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</si>
  <si>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</si>
  <si>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</si>
  <si>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</si>
  <si>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</si>
  <si>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</si>
  <si>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</si>
  <si>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</si>
  <si>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</si>
  <si>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</si>
  <si>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</si>
  <si>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</si>
  <si>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</si>
  <si>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</si>
  <si>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</si>
  <si>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</si>
  <si>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</si>
  <si>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</si>
  <si>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</si>
  <si>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</si>
  <si>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</si>
  <si>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</si>
  <si>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</si>
  <si>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</si>
  <si>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</si>
  <si>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</si>
  <si>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</si>
  <si>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</si>
  <si>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</si>
  <si>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</si>
  <si>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</si>
  <si>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</si>
  <si>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</si>
  <si>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</si>
  <si>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</si>
  <si>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</si>
  <si>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</si>
  <si>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</si>
  <si>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</si>
  <si>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</si>
  <si>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</si>
  <si>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</si>
  <si>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</si>
  <si>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</si>
  <si>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</si>
  <si>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</si>
  <si>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</si>
  <si>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</si>
  <si>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</si>
  <si>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</si>
  <si>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</si>
  <si>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</si>
  <si>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</si>
  <si>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</si>
  <si>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</si>
  <si>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</si>
  <si>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</si>
  <si>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</si>
  <si>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</si>
  <si>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</si>
  <si>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</si>
  <si>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</si>
  <si>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</si>
  <si>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</si>
  <si>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</si>
  <si>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</si>
  <si>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</si>
  <si>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</si>
  <si>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</si>
  <si>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</si>
  <si>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</si>
  <si>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</si>
  <si>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</si>
  <si>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</si>
  <si>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</si>
  <si>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</si>
  <si>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</si>
  <si>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</si>
  <si>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</si>
  <si>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</si>
  <si>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</si>
  <si>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</si>
  <si>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</si>
  <si>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</si>
  <si>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</si>
  <si>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</si>
  <si>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</si>
  <si>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</si>
  <si>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</si>
  <si>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</si>
  <si>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</si>
  <si>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</si>
  <si>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</si>
  <si>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</si>
  <si>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</si>
  <si>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</si>
  <si>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</si>
  <si>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</si>
  <si>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</si>
  <si>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</si>
  <si>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</si>
  <si>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</si>
  <si>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</si>
  <si>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</si>
  <si>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</si>
  <si>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</si>
  <si>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</si>
  <si>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</si>
  <si>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</si>
  <si>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</si>
  <si>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</si>
  <si>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</si>
  <si>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</si>
  <si>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</si>
  <si>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</si>
  <si>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</si>
  <si>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</si>
  <si>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</si>
  <si>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</si>
  <si>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</si>
  <si>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</si>
  <si>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</si>
  <si>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</si>
  <si>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</si>
  <si>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</si>
  <si>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</si>
  <si>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</si>
  <si>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</si>
  <si>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</si>
  <si>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</si>
  <si>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</si>
  <si>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</si>
  <si>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</si>
  <si>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</si>
  <si>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</si>
  <si>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</si>
  <si>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</si>
  <si>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</si>
  <si>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</si>
  <si>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</si>
  <si>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</si>
  <si>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</si>
  <si>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</si>
  <si>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</si>
  <si>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</si>
  <si>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</si>
  <si>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</si>
  <si>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</si>
  <si>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</si>
  <si>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</si>
  <si>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</si>
  <si>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</si>
  <si>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</si>
  <si>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</si>
  <si>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</si>
  <si>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</si>
  <si>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</si>
  <si>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</si>
  <si>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</si>
  <si>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</si>
  <si>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</si>
  <si>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</si>
  <si>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</si>
  <si>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</si>
  <si>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</si>
  <si>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</si>
  <si>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</si>
  <si>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</si>
  <si>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</si>
  <si>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</si>
  <si>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</si>
  <si>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</si>
  <si>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</si>
  <si>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</si>
  <si>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</si>
  <si>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</si>
  <si>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</si>
  <si>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</si>
  <si>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</si>
  <si>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</si>
  <si>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</si>
  <si>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</si>
  <si>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</si>
  <si>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</si>
  <si>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</si>
  <si>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</si>
  <si>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</si>
  <si>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</si>
  <si>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</si>
  <si>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</si>
  <si>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</si>
  <si>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</si>
  <si>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</si>
  <si>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</si>
  <si>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</si>
  <si>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</si>
  <si>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</si>
  <si>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</si>
  <si>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</si>
  <si>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</si>
  <si>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</si>
  <si>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</si>
  <si>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</si>
  <si>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</si>
  <si>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</si>
  <si>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</si>
  <si>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</si>
  <si>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</si>
  <si>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</si>
  <si>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</si>
  <si>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</si>
  <si>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</si>
  <si>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</si>
  <si>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</si>
  <si>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</si>
  <si>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</si>
  <si>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</si>
  <si>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</si>
  <si>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</si>
  <si>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</si>
  <si>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</si>
  <si>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</si>
  <si>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</si>
  <si>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</si>
  <si>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</si>
  <si>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</si>
  <si>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</si>
  <si>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</si>
  <si>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</si>
  <si>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</si>
  <si>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</si>
  <si>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</si>
  <si>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</si>
  <si>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</si>
  <si>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</si>
  <si>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</si>
  <si>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</si>
  <si>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</si>
  <si>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</si>
  <si>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</si>
  <si>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</si>
  <si>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</si>
  <si>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</si>
  <si>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</si>
  <si>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</si>
  <si>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</si>
  <si>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</si>
  <si>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</si>
  <si>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</si>
  <si>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</si>
  <si>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</si>
  <si>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</si>
  <si>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</si>
  <si>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</si>
  <si>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</si>
  <si>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</si>
  <si>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</si>
  <si>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</si>
  <si>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</si>
  <si>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</si>
  <si>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</si>
  <si>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</si>
  <si>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</si>
  <si>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</si>
  <si>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</si>
  <si>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</si>
  <si>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</si>
  <si>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</si>
  <si>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</si>
  <si>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</si>
  <si>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</si>
  <si>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</si>
  <si>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</si>
  <si>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</si>
  <si>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</si>
  <si>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</si>
  <si>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</si>
  <si>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</si>
  <si>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</si>
  <si>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</si>
  <si>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</si>
  <si>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</si>
  <si>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</si>
  <si>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</si>
  <si>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</si>
  <si>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</si>
  <si>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</si>
  <si>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</si>
  <si>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</si>
  <si>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</si>
  <si>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</si>
  <si>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</si>
  <si>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</si>
  <si>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</si>
  <si>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</si>
  <si>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</si>
  <si>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</si>
  <si>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</si>
  <si>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</si>
  <si>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</si>
  <si>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</si>
  <si>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</si>
  <si>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</si>
  <si>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</si>
  <si>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</si>
  <si>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</si>
  <si>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</si>
  <si>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</si>
  <si>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</si>
  <si>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</si>
  <si>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</si>
  <si>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</si>
  <si>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</si>
  <si>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</si>
  <si>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</si>
  <si>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</si>
  <si>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</si>
  <si>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</si>
  <si>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</si>
  <si>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</si>
  <si>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</si>
  <si>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</si>
  <si>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</si>
  <si>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</si>
  <si>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</si>
  <si>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</si>
  <si>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</si>
  <si>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</si>
  <si>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</si>
  <si>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</si>
  <si>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</si>
  <si>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</si>
  <si>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</si>
  <si>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</si>
  <si>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</si>
  <si>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</si>
  <si>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</si>
  <si>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</si>
  <si>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</si>
  <si>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</si>
  <si>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</si>
  <si>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</si>
  <si>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</si>
  <si>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</si>
  <si>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</si>
  <si>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</si>
  <si>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</si>
  <si>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</si>
  <si>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</si>
  <si>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</si>
  <si>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</si>
  <si>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</si>
  <si>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</si>
  <si>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</si>
  <si>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</si>
  <si>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</si>
  <si>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</si>
  <si>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</si>
  <si>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</si>
  <si>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</si>
  <si>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</si>
  <si>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</si>
  <si>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</si>
  <si>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</si>
  <si>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</si>
  <si>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</si>
  <si>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</si>
  <si>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</si>
  <si>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</si>
  <si>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</si>
  <si>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</si>
  <si>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</si>
  <si>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</si>
  <si>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</si>
  <si>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</si>
  <si>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</si>
  <si>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</si>
  <si>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</si>
  <si>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</si>
  <si>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</si>
  <si>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</si>
  <si>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</si>
  <si>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</si>
  <si>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</si>
  <si>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</si>
  <si>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</si>
  <si>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</si>
  <si>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</si>
  <si>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</si>
  <si>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</si>
  <si>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</si>
  <si>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</si>
  <si>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</si>
  <si>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</si>
  <si>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</si>
  <si>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</si>
  <si>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</si>
  <si>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</si>
  <si>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</si>
  <si>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</si>
  <si>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</si>
  <si>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</si>
  <si>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</si>
  <si>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</si>
  <si>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</si>
  <si>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</si>
  <si>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</si>
  <si>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</si>
  <si>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</si>
  <si>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</si>
  <si>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</si>
  <si>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</si>
  <si>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</si>
  <si>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</si>
  <si>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</si>
  <si>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</si>
  <si>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</si>
  <si>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</si>
  <si>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</si>
  <si>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</si>
  <si>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</si>
  <si>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</si>
  <si>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</si>
  <si>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</si>
  <si>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</si>
  <si>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</si>
  <si>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</si>
  <si>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</si>
  <si>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</si>
  <si>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</si>
  <si>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</si>
  <si>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</si>
  <si>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</si>
  <si>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</si>
  <si>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</si>
  <si>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</si>
  <si>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</si>
  <si>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</si>
  <si>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</si>
  <si>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</si>
  <si>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</si>
  <si>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</si>
  <si>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</si>
  <si>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</si>
  <si>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</si>
  <si>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</si>
  <si>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</si>
  <si>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</si>
  <si>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</si>
  <si>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</si>
  <si>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</si>
  <si>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</si>
  <si>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</si>
  <si>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</si>
  <si>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</si>
  <si>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</si>
  <si>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</si>
  <si>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</si>
  <si>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</si>
  <si>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</si>
  <si>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</si>
  <si>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</si>
  <si>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</si>
  <si>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</si>
  <si>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</si>
  <si>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</si>
  <si>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</si>
  <si>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</si>
  <si>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</si>
  <si>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</si>
  <si>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</si>
  <si>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</si>
  <si>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</si>
  <si>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</si>
  <si>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</si>
  <si>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</si>
  <si>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</si>
  <si>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</si>
  <si>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</si>
  <si>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</si>
  <si>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</si>
  <si>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</si>
  <si>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</si>
  <si>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</si>
  <si>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</si>
  <si>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</si>
  <si>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</si>
  <si>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</si>
  <si>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</si>
  <si>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</si>
  <si>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</si>
  <si>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</si>
  <si>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</si>
  <si>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</si>
  <si>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</si>
  <si>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</si>
  <si>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</si>
  <si>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</si>
  <si>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</si>
  <si>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</si>
  <si>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</si>
  <si>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</si>
  <si>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</si>
  <si>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</si>
  <si>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</si>
  <si>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</si>
  <si>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</si>
  <si>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</si>
  <si>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</si>
  <si>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</si>
  <si>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</si>
  <si>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</si>
  <si>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</si>
  <si>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</si>
  <si>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</si>
  <si>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</si>
  <si>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</si>
  <si>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</si>
  <si>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</si>
  <si>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</si>
  <si>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</si>
  <si>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</si>
  <si>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</si>
  <si>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</si>
  <si>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</si>
  <si>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</si>
  <si>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</si>
  <si>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</si>
  <si>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</si>
  <si>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</si>
  <si>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</si>
  <si>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</si>
  <si>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</si>
  <si>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</si>
  <si>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</si>
  <si>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</si>
  <si>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</si>
  <si>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</si>
  <si>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</si>
  <si>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</si>
  <si>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</si>
  <si>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</si>
  <si>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</si>
  <si>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</si>
  <si>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</si>
  <si>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</si>
  <si>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</si>
  <si>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</si>
  <si>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</si>
  <si>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</si>
  <si>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</si>
  <si>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</si>
  <si>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</si>
  <si>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</si>
  <si>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</si>
  <si>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</si>
  <si>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</si>
  <si>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</si>
  <si>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</si>
  <si>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</si>
  <si>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</si>
  <si>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</si>
  <si>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</si>
  <si>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</si>
  <si>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</si>
  <si>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</si>
  <si>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</si>
  <si>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</si>
  <si>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</si>
  <si>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</si>
  <si>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</si>
  <si>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</si>
  <si>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</si>
  <si>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</si>
  <si>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</si>
  <si>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</si>
  <si>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</si>
  <si>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</si>
  <si>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</si>
  <si>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</si>
  <si>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</si>
  <si>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</si>
  <si>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</si>
  <si>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</si>
  <si>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</si>
  <si>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</si>
  <si>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</si>
  <si>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</si>
  <si>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</si>
  <si>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</si>
  <si>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</si>
  <si>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</si>
  <si>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</si>
  <si>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</si>
  <si>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</si>
  <si>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</si>
  <si>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</si>
  <si>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</si>
  <si>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</si>
  <si>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</si>
  <si>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</si>
  <si>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</si>
  <si>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</si>
  <si>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</si>
  <si>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</si>
  <si>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</si>
  <si>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</si>
  <si>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</si>
  <si>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</si>
  <si>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</si>
  <si>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</si>
  <si>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</si>
  <si>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</si>
  <si>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</si>
  <si>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</si>
  <si>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</si>
  <si>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</si>
  <si>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</si>
  <si>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</si>
  <si>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</si>
  <si>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</si>
  <si>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</si>
  <si>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</si>
  <si>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</si>
  <si>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</si>
  <si>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</si>
  <si>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</si>
  <si>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</si>
  <si>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</si>
  <si>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</si>
  <si>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</si>
  <si>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</si>
  <si>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</si>
  <si>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</si>
  <si>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</si>
  <si>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</si>
  <si>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</si>
  <si>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</si>
  <si>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</si>
  <si>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</si>
  <si>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</si>
  <si>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</si>
  <si>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</si>
  <si>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</si>
  <si>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</si>
  <si>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</si>
  <si>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</si>
  <si>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</si>
  <si>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</si>
  <si>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</si>
  <si>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</si>
  <si>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</si>
  <si>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</si>
  <si>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</si>
  <si>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</si>
  <si>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</si>
  <si>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</si>
  <si>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</si>
  <si>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</si>
  <si>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</si>
  <si>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</si>
  <si>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</si>
  <si>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</si>
  <si>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</si>
  <si>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</si>
  <si>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</si>
  <si>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</si>
  <si>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</si>
  <si>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</si>
  <si>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</si>
  <si>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</si>
  <si>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</si>
  <si>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</si>
  <si>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</si>
  <si>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</si>
  <si>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</si>
  <si>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</si>
  <si>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</si>
  <si>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</si>
  <si>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</si>
  <si>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</si>
  <si>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</si>
  <si>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</si>
  <si>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</si>
  <si>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</si>
  <si>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</si>
  <si>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</si>
  <si>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</si>
  <si>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</si>
  <si>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</si>
  <si>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</si>
  <si>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</si>
  <si>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</si>
  <si>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</si>
  <si>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</si>
  <si>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</si>
  <si>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</si>
  <si>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</si>
  <si>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</si>
  <si>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</si>
  <si>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</si>
  <si>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</si>
  <si>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</si>
  <si>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</si>
  <si>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</si>
  <si>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</si>
  <si>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</si>
  <si>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</si>
  <si>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</si>
  <si>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</si>
  <si>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</si>
  <si>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</si>
  <si>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</si>
  <si>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</si>
  <si>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</si>
  <si>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</si>
  <si>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</si>
  <si>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</si>
  <si>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</si>
  <si>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</si>
  <si>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</si>
  <si>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</si>
  <si>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</si>
  <si>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</si>
  <si>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</si>
  <si>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</si>
  <si>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</si>
  <si>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</si>
  <si>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</si>
  <si>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</si>
  <si>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</si>
  <si>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</si>
  <si>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</si>
  <si>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</si>
  <si>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</si>
  <si>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</si>
  <si>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</si>
  <si>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</si>
  <si>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</si>
  <si>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</si>
  <si>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</si>
  <si>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</si>
  <si>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</si>
  <si>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</si>
  <si>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</si>
  <si>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</si>
  <si>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</si>
  <si>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</si>
  <si>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</si>
  <si>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</si>
  <si>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</si>
  <si>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</si>
  <si>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</si>
  <si>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</si>
  <si>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</si>
  <si>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</si>
  <si>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</si>
  <si>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</si>
  <si>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</si>
  <si>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</si>
  <si>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</si>
  <si>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</si>
  <si>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</si>
  <si>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</si>
  <si>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</si>
  <si>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</si>
  <si>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</si>
  <si>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</si>
  <si>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</si>
  <si>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</si>
  <si>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</si>
  <si>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</si>
  <si>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</si>
  <si>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</si>
  <si>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</si>
  <si>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</si>
  <si>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</si>
  <si>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</si>
  <si>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</si>
  <si>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</si>
  <si>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</si>
  <si>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</si>
  <si>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</si>
  <si>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</si>
  <si>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</si>
  <si>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</si>
  <si>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</si>
  <si>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</si>
  <si>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</si>
  <si>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</si>
  <si>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</si>
  <si>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</si>
  <si>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</si>
  <si>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</si>
  <si>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</si>
  <si>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</si>
  <si>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</si>
  <si>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</si>
  <si>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</si>
  <si>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</si>
  <si>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</si>
  <si>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</si>
  <si>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</si>
  <si>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</si>
  <si>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</si>
  <si>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</si>
  <si>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</si>
  <si>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</si>
  <si>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</si>
  <si>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</si>
  <si>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</si>
  <si>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</si>
  <si>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</si>
  <si>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</si>
  <si>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</si>
  <si>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</si>
  <si>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</si>
  <si>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</si>
  <si>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</si>
  <si>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</si>
  <si>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</si>
  <si>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</si>
  <si>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</si>
  <si>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</si>
  <si>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</si>
  <si>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</si>
  <si>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</si>
  <si>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</si>
  <si>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</si>
  <si>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</si>
  <si>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</si>
  <si>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</si>
  <si>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</si>
  <si>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</si>
  <si>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</si>
  <si>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</si>
  <si>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</si>
  <si>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</si>
  <si>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</si>
  <si>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</si>
  <si>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</si>
  <si>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</si>
  <si>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</si>
  <si>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</si>
  <si>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</si>
  <si>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</si>
  <si>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</si>
  <si>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</si>
  <si>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</si>
  <si>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</si>
  <si>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</si>
  <si>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</si>
  <si>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</si>
  <si>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</si>
  <si>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</si>
  <si>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</si>
  <si>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</si>
  <si>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</si>
  <si>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</si>
  <si>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</si>
  <si>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</si>
  <si>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</si>
  <si>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</si>
  <si>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</si>
  <si>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</si>
  <si>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</si>
  <si>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</si>
  <si>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</si>
  <si>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</si>
  <si>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</si>
  <si>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</si>
  <si>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</si>
  <si>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</si>
  <si>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</si>
  <si>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</si>
  <si>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</si>
  <si>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</si>
  <si>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</si>
  <si>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</si>
  <si>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</si>
  <si>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</si>
  <si>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</si>
  <si>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</si>
  <si>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</si>
  <si>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</si>
  <si>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</si>
  <si>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</si>
  <si>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</si>
  <si>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</si>
  <si>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</si>
  <si>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</si>
  <si>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</si>
  <si>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</si>
  <si>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</si>
  <si>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</si>
  <si>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</si>
  <si>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</si>
  <si>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</si>
  <si>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</si>
  <si>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</si>
  <si>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</si>
  <si>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</si>
  <si>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</si>
  <si>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</si>
  <si>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</si>
  <si>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</si>
  <si>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</si>
  <si>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</si>
  <si>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</si>
  <si>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</si>
  <si>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</si>
  <si>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</si>
  <si>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</si>
  <si>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</si>
  <si>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</si>
  <si>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</si>
  <si>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</si>
  <si>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</si>
  <si>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</si>
  <si>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</si>
  <si>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</si>
  <si>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</si>
  <si>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</si>
  <si>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</si>
  <si>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</si>
  <si>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</si>
  <si>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</si>
  <si>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</si>
  <si>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</si>
  <si>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</si>
  <si>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</si>
  <si>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</si>
  <si>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</si>
  <si>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</si>
  <si>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</si>
  <si>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</si>
  <si>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</si>
  <si>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</si>
  <si>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</si>
  <si>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</si>
  <si>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</si>
  <si>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</si>
  <si>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</si>
  <si>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</si>
  <si>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</si>
  <si>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</si>
  <si>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</si>
  <si>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</si>
  <si>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</si>
  <si>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</si>
  <si>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</si>
  <si>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</si>
  <si>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</si>
  <si>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</si>
  <si>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</si>
  <si>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</si>
  <si>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</si>
  <si>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</si>
  <si>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</si>
  <si>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</si>
  <si>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</si>
  <si>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</si>
  <si>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</si>
  <si>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</si>
  <si>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</si>
  <si>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</si>
  <si>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</si>
  <si>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</si>
  <si>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</si>
  <si>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</si>
  <si>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</si>
  <si>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</si>
  <si>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</si>
  <si>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</si>
  <si>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</si>
  <si>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</si>
  <si>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</si>
  <si>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</si>
  <si>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</si>
  <si>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</si>
  <si>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</si>
  <si>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</si>
  <si>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</si>
  <si>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</si>
  <si>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</si>
  <si>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</si>
  <si>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</si>
  <si>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</si>
  <si>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</si>
  <si>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</si>
  <si>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</si>
  <si>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</si>
  <si>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</si>
  <si>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</si>
  <si>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</si>
  <si>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</si>
  <si>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</si>
  <si>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</si>
  <si>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</si>
  <si>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</si>
  <si>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</si>
  <si>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</si>
  <si>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</si>
  <si>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</si>
  <si>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</si>
  <si>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</si>
  <si>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</si>
  <si>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</si>
  <si>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</si>
  <si>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</si>
  <si>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</si>
  <si>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</si>
  <si>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</si>
  <si>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</si>
  <si>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</si>
  <si>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</si>
  <si>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</si>
  <si>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</si>
  <si>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</si>
  <si>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</si>
  <si>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</si>
  <si>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</si>
  <si>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</si>
  <si>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</si>
  <si>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</si>
  <si>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</si>
  <si>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</si>
  <si>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</si>
  <si>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</si>
  <si>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</si>
  <si>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</si>
  <si>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</si>
  <si>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</si>
  <si>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</si>
  <si>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</si>
  <si>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</si>
  <si>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</si>
  <si>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</si>
  <si>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</si>
  <si>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</si>
  <si>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</si>
  <si>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</si>
  <si>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</si>
  <si>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</si>
  <si>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</si>
  <si>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</si>
  <si>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</si>
  <si>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</si>
  <si>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</si>
  <si>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</si>
  <si>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</si>
  <si>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</si>
  <si>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</si>
  <si>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</si>
  <si>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</si>
  <si>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</si>
  <si>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</si>
  <si>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</si>
  <si>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</si>
  <si>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</si>
  <si>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</si>
  <si>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</si>
  <si>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</si>
  <si>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</si>
  <si>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</si>
  <si>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</si>
  <si>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</si>
  <si>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</si>
  <si>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</si>
  <si>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</si>
  <si>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</si>
  <si>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</si>
  <si>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</si>
  <si>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</si>
  <si>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</si>
  <si>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</si>
  <si>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</si>
  <si>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</si>
  <si>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</si>
  <si>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</si>
  <si>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</si>
  <si>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</si>
  <si>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</si>
  <si>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</si>
  <si>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</si>
  <si>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</si>
  <si>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</si>
  <si>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</si>
  <si>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</si>
  <si>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</si>
  <si>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</si>
  <si>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</si>
  <si>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</si>
  <si>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</si>
  <si>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</si>
  <si>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</si>
  <si>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</si>
  <si>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</si>
  <si>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</si>
  <si>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</si>
  <si>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</si>
  <si>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</si>
  <si>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</si>
  <si>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</si>
  <si>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</si>
  <si>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</si>
  <si>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</si>
  <si>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</si>
  <si>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</si>
  <si>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</si>
  <si>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</si>
  <si>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</si>
  <si>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</si>
  <si>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</si>
  <si>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</si>
  <si>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</si>
  <si>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</si>
  <si>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</si>
  <si>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</si>
  <si>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</si>
  <si>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</si>
  <si>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</si>
  <si>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</si>
  <si>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</si>
  <si>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</si>
  <si>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</si>
  <si>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</si>
  <si>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</si>
  <si>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</si>
  <si>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</si>
  <si>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</si>
  <si>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</si>
  <si>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</si>
  <si>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</si>
  <si>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</si>
  <si>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</si>
  <si>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</si>
  <si>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</si>
  <si>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</si>
  <si>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</si>
  <si>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</si>
  <si>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</si>
  <si>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</si>
  <si>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</si>
  <si>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</si>
  <si>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</si>
  <si>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</si>
  <si>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</si>
  <si>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</si>
  <si>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</si>
  <si>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</si>
  <si>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</si>
  <si>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</si>
  <si>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</si>
  <si>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</si>
  <si>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</si>
  <si>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</si>
  <si>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</si>
  <si>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</si>
  <si>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</si>
  <si>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</si>
  <si>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</si>
  <si>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</si>
  <si>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</si>
  <si>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</si>
  <si>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</si>
  <si>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</si>
  <si>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</si>
  <si>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</si>
  <si>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</si>
  <si>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</si>
  <si>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</si>
  <si>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</si>
  <si>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</si>
  <si>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</si>
  <si>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</si>
  <si>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</si>
  <si>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</si>
  <si>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</si>
  <si>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</si>
  <si>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</si>
  <si>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</si>
  <si>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</si>
  <si>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</si>
  <si>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</si>
  <si>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</si>
  <si>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</si>
  <si>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</si>
  <si>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</si>
  <si>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</si>
  <si>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</si>
  <si>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</si>
  <si>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</si>
  <si>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</si>
  <si>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</si>
  <si>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</si>
  <si>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</si>
  <si>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</si>
  <si>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</si>
  <si>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</si>
  <si>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</si>
  <si>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</si>
  <si>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</si>
  <si>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</si>
  <si>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</si>
  <si>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</si>
  <si>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</si>
  <si>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</si>
  <si>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</si>
  <si>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</si>
  <si>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</si>
  <si>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</si>
  <si>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</si>
  <si>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</si>
  <si>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</si>
  <si>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</si>
  <si>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</si>
  <si>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</si>
  <si>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</si>
  <si>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</si>
  <si>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</si>
  <si>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</si>
  <si>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</si>
  <si>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</si>
  <si>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</si>
  <si>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</si>
  <si>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</si>
  <si>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</si>
  <si>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</si>
  <si>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</si>
  <si>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</si>
  <si>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</si>
  <si>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</si>
  <si>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</si>
  <si>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</si>
  <si>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</si>
  <si>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</si>
  <si>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</si>
  <si>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</si>
  <si>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</si>
  <si>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</si>
  <si>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</si>
  <si>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</si>
  <si>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</si>
  <si>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</si>
  <si>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</si>
  <si>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</si>
  <si>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</si>
  <si>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</si>
  <si>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</si>
  <si>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</si>
  <si>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</si>
  <si>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</si>
  <si>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</si>
  <si>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</si>
  <si>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</si>
  <si>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</si>
  <si>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</si>
  <si>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</si>
  <si>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</si>
  <si>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</si>
  <si>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</si>
  <si>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</si>
  <si>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</si>
  <si>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</si>
  <si>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</si>
  <si>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</si>
  <si>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</si>
  <si>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</si>
  <si>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</si>
  <si>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</si>
  <si>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</si>
  <si>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</si>
  <si>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</si>
  <si>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</si>
  <si>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</si>
  <si>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</si>
  <si>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</si>
  <si>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</si>
  <si>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</si>
  <si>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</si>
  <si>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</si>
  <si>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</si>
  <si>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</si>
  <si>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</si>
  <si>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</si>
  <si>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</si>
  <si>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</si>
  <si>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</si>
  <si>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</si>
  <si>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</si>
  <si>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</si>
  <si>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</si>
  <si>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</si>
  <si>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</si>
  <si>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</si>
  <si>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</si>
  <si>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</si>
  <si>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</si>
  <si>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</si>
  <si>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</si>
  <si>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</si>
  <si>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</si>
  <si>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</si>
  <si>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</si>
  <si>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</si>
  <si>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</si>
  <si>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</si>
  <si>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</si>
  <si>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</si>
  <si>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</si>
  <si>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</si>
  <si>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</si>
  <si>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</si>
  <si>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</si>
  <si>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</si>
  <si>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</si>
  <si>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</si>
  <si>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</si>
  <si>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</si>
  <si>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</si>
  <si>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</si>
  <si>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</si>
  <si>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</si>
  <si>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</si>
  <si>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</si>
  <si>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</si>
  <si>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</si>
  <si>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</si>
  <si>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</si>
  <si>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</si>
  <si>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</si>
  <si>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</si>
  <si>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</si>
  <si>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</si>
  <si>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</si>
  <si>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</si>
  <si>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</si>
  <si>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</si>
  <si>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</si>
  <si>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</si>
  <si>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</si>
  <si>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</si>
  <si>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</si>
  <si>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</si>
  <si>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</si>
  <si>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</si>
  <si>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</si>
  <si>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</si>
  <si>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</si>
  <si>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</si>
  <si>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</si>
  <si>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</si>
  <si>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</si>
  <si>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</si>
  <si>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</si>
  <si>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</si>
  <si>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</si>
  <si>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</si>
  <si>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</si>
  <si>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</si>
  <si>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</si>
  <si>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</si>
  <si>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</si>
  <si>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</si>
  <si>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</si>
  <si>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</si>
  <si>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</si>
  <si>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</si>
  <si>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</si>
  <si>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</si>
  <si>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</si>
  <si>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</si>
  <si>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</si>
  <si>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</si>
  <si>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</si>
  <si>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</si>
  <si>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</si>
  <si>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</si>
  <si>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</si>
  <si>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</si>
  <si>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</si>
  <si>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</si>
  <si>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</si>
  <si>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</si>
  <si>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</si>
  <si>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</si>
  <si>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</si>
  <si>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</si>
  <si>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</si>
  <si>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</si>
  <si>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</si>
  <si>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</si>
  <si>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</si>
  <si>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</si>
  <si>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</si>
  <si>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</si>
  <si>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</si>
  <si>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</si>
  <si>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</si>
  <si>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</si>
  <si>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</si>
  <si>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</si>
  <si>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</si>
  <si>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</si>
  <si>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</si>
  <si>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</si>
  <si>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</si>
  <si>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</si>
  <si>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</si>
  <si>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</si>
  <si>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</si>
  <si>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</si>
  <si>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</si>
  <si>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</si>
  <si>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</si>
  <si>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</si>
  <si>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</si>
  <si>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</si>
  <si>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</si>
  <si>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</si>
  <si>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</si>
  <si>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</si>
  <si>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</si>
  <si>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</si>
  <si>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</si>
  <si>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</si>
  <si>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</si>
  <si>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</si>
  <si>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</si>
  <si>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</si>
  <si>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</si>
  <si>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</si>
  <si>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</si>
  <si>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</si>
  <si>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</si>
  <si>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</si>
  <si>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</si>
  <si>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</si>
  <si>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</si>
  <si>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</si>
  <si>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</si>
  <si>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</si>
  <si>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</si>
  <si>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</si>
  <si>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</si>
  <si>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</si>
  <si>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</si>
  <si>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</si>
  <si>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</si>
  <si>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</si>
  <si>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</si>
  <si>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</si>
  <si>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</si>
  <si>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</si>
  <si>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</si>
  <si>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</si>
  <si>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</si>
  <si>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</si>
  <si>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</si>
  <si>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</si>
  <si>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</si>
  <si>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</si>
  <si>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</si>
  <si>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</si>
  <si>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</si>
  <si>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</si>
  <si>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</si>
  <si>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</si>
  <si>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</si>
  <si>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</si>
  <si>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</si>
  <si>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</si>
  <si>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</si>
  <si>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</si>
  <si>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</si>
  <si>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</si>
  <si>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</si>
  <si>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</si>
  <si>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</si>
  <si>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</si>
  <si>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</si>
  <si>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</si>
  <si>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</si>
  <si>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</si>
  <si>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</si>
  <si>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</si>
  <si>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</si>
  <si>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</si>
  <si>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</si>
  <si>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</si>
  <si>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</si>
  <si>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</si>
  <si>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</si>
  <si>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</si>
  <si>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</si>
  <si>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</si>
  <si>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</si>
  <si>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</si>
  <si>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</si>
  <si>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</si>
  <si>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</si>
  <si>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</si>
  <si>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</si>
  <si>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</si>
  <si>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</si>
  <si>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</si>
  <si>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</si>
  <si>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</si>
  <si>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</si>
  <si>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</si>
  <si>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</si>
  <si>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</si>
  <si>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</si>
  <si>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</si>
  <si>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</si>
  <si>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</si>
  <si>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</si>
  <si>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</si>
  <si>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</si>
  <si>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</si>
  <si>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</si>
  <si>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</si>
  <si>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</si>
  <si>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</si>
  <si>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</si>
  <si>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</si>
  <si>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</si>
  <si>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</si>
  <si>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</si>
  <si>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</si>
  <si>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</si>
  <si>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</si>
  <si>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</si>
  <si>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</si>
  <si>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</si>
  <si>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</si>
  <si>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</si>
  <si>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</si>
  <si>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</si>
  <si>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</si>
  <si>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</si>
  <si>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</si>
  <si>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</si>
  <si>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</si>
  <si>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</si>
  <si>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</si>
  <si>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</si>
  <si>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</si>
  <si>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</si>
  <si>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</si>
  <si>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</si>
  <si>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</si>
  <si>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</si>
  <si>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</si>
  <si>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</si>
  <si>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</si>
  <si>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</si>
  <si>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</si>
  <si>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</si>
  <si>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</si>
  <si>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</si>
  <si>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</si>
  <si>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</si>
  <si>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</si>
  <si>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</si>
  <si>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</si>
  <si>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</si>
  <si>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</si>
  <si>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</si>
  <si>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</si>
  <si>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</si>
  <si>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</si>
  <si>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</si>
  <si>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</si>
  <si>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</si>
  <si>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</si>
  <si>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</si>
  <si>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</si>
  <si>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</si>
  <si>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</si>
  <si>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</si>
  <si>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</si>
  <si>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</si>
  <si>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</si>
  <si>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</si>
  <si>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</si>
  <si>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</si>
  <si>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</si>
  <si>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</si>
  <si>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</si>
  <si>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</si>
  <si>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</si>
  <si>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</si>
  <si>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</si>
  <si>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</si>
  <si>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</si>
  <si>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</si>
  <si>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</si>
  <si>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</si>
  <si>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</si>
  <si>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</si>
  <si>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</si>
  <si>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</si>
  <si>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</si>
  <si>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</si>
  <si>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</si>
  <si>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</si>
  <si>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</si>
  <si>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</si>
  <si>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</si>
  <si>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</si>
  <si>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</si>
  <si>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</si>
  <si>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</si>
  <si>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</si>
  <si>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</si>
  <si>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</si>
  <si>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</si>
  <si>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</si>
  <si>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</si>
  <si>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</si>
  <si>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</si>
  <si>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</si>
  <si>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</si>
  <si>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</si>
  <si>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</si>
  <si>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</si>
  <si>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</si>
  <si>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</si>
  <si>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</si>
  <si>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</si>
  <si>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</si>
  <si>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</si>
  <si>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</si>
  <si>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</si>
  <si>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</si>
  <si>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</si>
  <si>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</si>
  <si>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</si>
  <si>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</si>
  <si>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</si>
  <si>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</si>
  <si>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</si>
  <si>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</si>
  <si>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</si>
  <si>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</si>
  <si>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</si>
  <si>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</si>
  <si>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</si>
  <si>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</si>
  <si>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</si>
  <si>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</si>
  <si>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</si>
  <si>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</si>
  <si>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</si>
  <si>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</si>
  <si>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</si>
  <si>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</si>
  <si>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</si>
  <si>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</si>
  <si>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</si>
  <si>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</si>
  <si>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</si>
  <si>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</si>
  <si>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</si>
  <si>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</si>
  <si>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</si>
  <si>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</si>
  <si>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</si>
  <si>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</si>
  <si>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</si>
  <si>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</si>
  <si>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</si>
  <si>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</si>
  <si>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</si>
  <si>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</si>
  <si>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</si>
  <si>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</si>
  <si>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</si>
  <si>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</si>
  <si>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</si>
  <si>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</si>
  <si>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</si>
  <si>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</si>
  <si>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</si>
  <si>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</si>
  <si>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</si>
  <si>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</si>
  <si>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</si>
  <si>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</si>
  <si>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</si>
  <si>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</si>
  <si>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</si>
  <si>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</si>
  <si>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</si>
  <si>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</si>
  <si>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</si>
  <si>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</si>
  <si>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</si>
  <si>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</si>
  <si>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</si>
  <si>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</si>
  <si>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</si>
  <si>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</si>
  <si>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</si>
  <si>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</si>
  <si>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</si>
  <si>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</si>
  <si>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</si>
  <si>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</si>
  <si>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</si>
  <si>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</si>
  <si>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</si>
  <si>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</si>
  <si>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</si>
  <si>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</si>
  <si>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</si>
  <si>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</si>
  <si>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</si>
  <si>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</si>
  <si>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</si>
  <si>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</si>
  <si>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</si>
  <si>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</si>
  <si>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</si>
  <si>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</si>
  <si>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</si>
  <si>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</si>
  <si>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</si>
  <si>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</si>
  <si>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</si>
  <si>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</si>
  <si>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</si>
  <si>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</si>
  <si>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</si>
  <si>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</si>
  <si>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</si>
  <si>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</si>
  <si>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</si>
  <si>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</si>
  <si>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</si>
  <si>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</si>
  <si>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</si>
  <si>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</si>
  <si>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</si>
  <si>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</si>
  <si>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</si>
  <si>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</si>
  <si>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</si>
  <si>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</si>
  <si>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</si>
  <si>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</si>
  <si>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</si>
  <si>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</si>
  <si>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</si>
  <si>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</si>
  <si>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</si>
  <si>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</si>
  <si>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</si>
  <si>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</si>
  <si>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</si>
  <si>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</si>
  <si>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</si>
  <si>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</si>
  <si>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</si>
  <si>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</si>
  <si>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</si>
  <si>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</si>
  <si>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</si>
  <si>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</si>
  <si>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</si>
  <si>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</si>
  <si>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</si>
  <si>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</si>
  <si>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</si>
  <si>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</si>
  <si>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</si>
  <si>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</si>
  <si>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</si>
  <si>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</si>
  <si>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</si>
  <si>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</si>
  <si>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</si>
  <si>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</si>
  <si>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</si>
  <si>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</si>
  <si>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</si>
  <si>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</si>
  <si>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</si>
  <si>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</si>
  <si>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</si>
  <si>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</si>
  <si>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</si>
  <si>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</si>
  <si>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</si>
  <si>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</si>
  <si>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</si>
  <si>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</si>
  <si>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</si>
  <si>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</si>
  <si>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</si>
  <si>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</si>
  <si>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</si>
  <si>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</si>
  <si>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</si>
  <si>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</si>
  <si>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</si>
  <si>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</si>
  <si>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</si>
  <si>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</si>
  <si>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</si>
  <si>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</si>
  <si>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</si>
  <si>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</si>
  <si>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</si>
  <si>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</si>
  <si>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</si>
  <si>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</si>
  <si>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</si>
  <si>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</si>
  <si>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</si>
  <si>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</si>
  <si>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</si>
  <si>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</si>
  <si>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</si>
  <si>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</si>
  <si>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</si>
  <si>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</si>
  <si>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</si>
  <si>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</si>
  <si>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</si>
  <si>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</si>
  <si>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</si>
  <si>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</si>
  <si>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</si>
  <si>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</si>
  <si>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</si>
  <si>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</si>
  <si>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</si>
  <si>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</si>
  <si>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</si>
  <si>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</si>
  <si>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</si>
  <si>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</si>
  <si>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</si>
  <si>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</si>
  <si>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</si>
  <si>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</si>
  <si>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</si>
  <si>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</si>
  <si>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</si>
  <si>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</si>
  <si>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</si>
  <si>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</si>
  <si>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</si>
  <si>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</si>
  <si>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</si>
  <si>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</si>
  <si>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</si>
  <si>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</si>
  <si>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</si>
  <si>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</si>
  <si>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</si>
  <si>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</si>
  <si>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</si>
  <si>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</si>
  <si>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</si>
  <si>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</si>
  <si>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</si>
  <si>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</si>
  <si>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</si>
  <si>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</si>
  <si>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</si>
  <si>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</si>
  <si>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</si>
  <si>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</si>
  <si>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</si>
  <si>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</si>
  <si>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</si>
  <si>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</si>
  <si>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</si>
  <si>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</si>
  <si>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</si>
  <si>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</si>
  <si>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</si>
  <si>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</si>
  <si>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</si>
  <si>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</si>
  <si>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</si>
  <si>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</si>
  <si>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</si>
  <si>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</si>
  <si>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</si>
  <si>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</si>
  <si>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</si>
  <si>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</si>
  <si>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</si>
  <si>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</si>
  <si>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</si>
  <si>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</si>
  <si>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</si>
  <si>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</si>
  <si>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</si>
  <si>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</si>
  <si>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</si>
  <si>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</si>
  <si>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</si>
  <si>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</si>
  <si>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</si>
  <si>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</si>
  <si>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</si>
  <si>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</si>
  <si>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</si>
  <si>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</si>
  <si>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</si>
  <si>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</si>
  <si>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</si>
  <si>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</si>
  <si>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</si>
  <si>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</si>
  <si>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</si>
  <si>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</si>
  <si>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</si>
  <si>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</si>
  <si>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</si>
  <si>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</si>
  <si>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</si>
  <si>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</si>
  <si>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</si>
  <si>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</si>
  <si>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</si>
  <si>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</si>
  <si>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</si>
  <si>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</si>
  <si>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</si>
  <si>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</si>
  <si>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</si>
  <si>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</si>
  <si>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</si>
  <si>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</si>
  <si>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</si>
  <si>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</si>
  <si>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</si>
  <si>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</si>
  <si>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</si>
  <si>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</si>
  <si>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</si>
  <si>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</si>
  <si>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</si>
  <si>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</si>
  <si>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</si>
  <si>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</si>
  <si>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</si>
  <si>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</si>
  <si>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</si>
  <si>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</si>
  <si>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</si>
  <si>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</si>
  <si>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</si>
  <si>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</si>
  <si>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</si>
  <si>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</si>
  <si>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</si>
  <si>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</si>
  <si>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</si>
  <si>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</si>
  <si>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</si>
  <si>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</si>
  <si>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</si>
  <si>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</si>
  <si>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</si>
  <si>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</si>
  <si>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</si>
  <si>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</si>
  <si>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</si>
  <si>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</si>
  <si>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</si>
  <si>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</si>
  <si>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</si>
  <si>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</si>
  <si>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</si>
  <si>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</si>
  <si>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</si>
  <si>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</si>
  <si>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</si>
  <si>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</si>
  <si>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</si>
  <si>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</si>
  <si>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</si>
  <si>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</si>
  <si>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</si>
  <si>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</si>
  <si>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</si>
  <si>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</si>
  <si>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</si>
  <si>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</si>
  <si>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</si>
  <si>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</si>
  <si>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</si>
  <si>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</si>
  <si>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</si>
  <si>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</si>
  <si>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</si>
  <si>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</si>
  <si>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</si>
  <si>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</si>
  <si>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</si>
  <si>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</si>
  <si>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</si>
  <si>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</si>
  <si>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</si>
  <si>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</si>
  <si>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</si>
  <si>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</si>
  <si>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</si>
  <si>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</si>
  <si>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</si>
  <si>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</si>
  <si>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</si>
  <si>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</si>
  <si>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</si>
  <si>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</si>
  <si>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</si>
  <si>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</si>
  <si>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</si>
  <si>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</si>
  <si>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</si>
  <si>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</si>
  <si>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</si>
  <si>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</si>
  <si>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</si>
  <si>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</si>
  <si>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</si>
  <si>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</si>
  <si>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</si>
  <si>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</si>
  <si>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</si>
  <si>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</si>
  <si>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</si>
  <si>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</si>
  <si>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</si>
  <si>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</si>
  <si>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</si>
  <si>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</si>
  <si>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</si>
  <si>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</si>
  <si>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</si>
  <si>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</si>
  <si>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</si>
  <si>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</si>
  <si>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</si>
  <si>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</si>
  <si>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</si>
  <si>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</si>
  <si>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</si>
  <si>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</si>
  <si>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</si>
  <si>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</si>
  <si>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</si>
  <si>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</si>
  <si>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</si>
  <si>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</si>
  <si>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</si>
  <si>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</si>
  <si>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</si>
  <si>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</si>
  <si>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</si>
  <si>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</si>
  <si>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</si>
  <si>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</si>
  <si>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</si>
  <si>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</si>
  <si>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</si>
  <si>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</si>
  <si>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</si>
  <si>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</si>
  <si>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</si>
  <si>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</si>
  <si>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</si>
  <si>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</si>
  <si>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</si>
  <si>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</si>
  <si>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</si>
  <si>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</si>
  <si>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</si>
  <si>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</si>
  <si>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</si>
  <si>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</si>
  <si>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</si>
  <si>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</si>
  <si>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</si>
  <si>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</si>
  <si>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</si>
  <si>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</si>
  <si>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</si>
  <si>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</si>
  <si>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</si>
  <si>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</si>
  <si>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</si>
  <si>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</si>
  <si>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</si>
  <si>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</si>
  <si>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</si>
  <si>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</si>
  <si>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</si>
  <si>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</si>
  <si>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</si>
  <si>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</si>
  <si>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</si>
  <si>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</si>
  <si>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</si>
  <si>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</si>
  <si>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</si>
  <si>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</si>
  <si>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</si>
  <si>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</si>
  <si>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</si>
  <si>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</si>
  <si>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</si>
  <si>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</si>
  <si>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</si>
  <si>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</si>
  <si>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</si>
  <si>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</si>
  <si>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</si>
  <si>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</si>
  <si>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</si>
  <si>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</si>
  <si>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</si>
  <si>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</si>
  <si>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</si>
  <si>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</si>
  <si>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</si>
  <si>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</si>
  <si>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</si>
  <si>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</si>
  <si>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</si>
  <si>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</si>
  <si>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</si>
  <si>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</si>
  <si>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</si>
  <si>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</si>
  <si>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</si>
  <si>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</si>
  <si>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</si>
  <si>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</si>
  <si>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</si>
  <si>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</si>
  <si>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</si>
  <si>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</si>
  <si>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</si>
  <si>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</si>
  <si>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</si>
  <si>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</si>
  <si>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</si>
  <si>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</si>
  <si>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</si>
  <si>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</si>
  <si>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</si>
  <si>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</si>
  <si>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</si>
  <si>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</si>
  <si>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</si>
  <si>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</si>
  <si>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</si>
  <si>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</si>
  <si>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</si>
  <si>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</si>
  <si>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</si>
  <si>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</si>
  <si>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</si>
  <si>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</si>
  <si>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</si>
  <si>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</si>
  <si>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</si>
  <si>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</si>
  <si>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</si>
  <si>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</si>
  <si>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</si>
  <si>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</si>
  <si>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</si>
  <si>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</si>
  <si>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</si>
  <si>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</si>
  <si>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</si>
  <si>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</si>
  <si>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</si>
  <si>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</si>
  <si>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</si>
  <si>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</si>
  <si>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</si>
  <si>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</si>
  <si>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</si>
  <si>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</si>
  <si>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</si>
  <si>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</si>
  <si>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</si>
  <si>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</si>
  <si>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</si>
  <si>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</si>
  <si>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</si>
  <si>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</si>
  <si>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</si>
  <si>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</si>
  <si>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</si>
  <si>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</si>
  <si>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</si>
  <si>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</si>
  <si>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</si>
  <si>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</si>
  <si>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</si>
  <si>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</si>
  <si>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</si>
  <si>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</si>
  <si>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</si>
  <si>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</si>
  <si>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</si>
  <si>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</si>
  <si>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</si>
  <si>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</si>
  <si>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</si>
  <si>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</si>
  <si>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</si>
  <si>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</si>
  <si>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</si>
  <si>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</si>
  <si>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</si>
  <si>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</si>
  <si>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</si>
  <si>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</si>
  <si>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</si>
  <si>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</si>
  <si>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</si>
  <si>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</si>
  <si>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</si>
  <si>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</si>
  <si>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</si>
  <si>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</si>
  <si>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</si>
  <si>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</si>
  <si>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</si>
  <si>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</si>
  <si>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</si>
  <si>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</si>
  <si>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</si>
  <si>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</si>
  <si>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</si>
  <si>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</si>
  <si>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</si>
  <si>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</si>
  <si>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</si>
  <si>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</si>
  <si>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</si>
  <si>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</si>
  <si>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</si>
  <si>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</si>
  <si>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</si>
  <si>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</si>
  <si>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</si>
  <si>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</si>
  <si>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</si>
  <si>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</si>
  <si>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</si>
  <si>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</si>
  <si>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</si>
  <si>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</si>
  <si>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</si>
  <si>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</si>
  <si>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</si>
  <si>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</si>
  <si>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</si>
  <si>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</si>
  <si>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</si>
  <si>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</si>
  <si>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</si>
  <si>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</si>
  <si>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</si>
  <si>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</si>
  <si>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</si>
  <si>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</si>
  <si>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</si>
  <si>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</si>
  <si>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</si>
  <si>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</si>
  <si>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</si>
  <si>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</si>
  <si>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</si>
  <si>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</si>
  <si>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</si>
  <si>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</si>
  <si>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</si>
  <si>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</si>
  <si>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</si>
  <si>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</si>
  <si>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</si>
  <si>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</si>
  <si>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</si>
  <si>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</si>
  <si>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</si>
  <si>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</si>
  <si>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</si>
  <si>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</si>
  <si>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</si>
  <si>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</si>
  <si>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</si>
  <si>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</si>
  <si>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</si>
  <si>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</si>
  <si>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</si>
  <si>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</si>
  <si>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</si>
  <si>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</si>
  <si>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</si>
  <si>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</si>
  <si>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</si>
  <si>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</si>
  <si>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</si>
  <si>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</si>
  <si>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</si>
  <si>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</si>
  <si>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</si>
  <si>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</si>
  <si>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</si>
  <si>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</si>
  <si>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</si>
  <si>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</si>
  <si>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</si>
  <si>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</si>
  <si>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</si>
  <si>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</si>
  <si>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</si>
  <si>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</si>
  <si>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</si>
  <si>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</si>
  <si>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</si>
  <si>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</si>
  <si>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</si>
  <si>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</si>
  <si>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</si>
  <si>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</si>
  <si>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</si>
  <si>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</si>
  <si>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</si>
  <si>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</si>
  <si>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</si>
  <si>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</si>
  <si>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</si>
  <si>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</si>
  <si>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</si>
  <si>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</si>
  <si>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</si>
  <si>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</si>
  <si>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</si>
  <si>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</si>
  <si>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</si>
  <si>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</si>
  <si>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</si>
  <si>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</si>
  <si>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</si>
  <si>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</si>
  <si>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</si>
  <si>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</si>
  <si>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</si>
  <si>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</si>
  <si>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</si>
  <si>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</si>
  <si>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</si>
  <si>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</si>
  <si>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</si>
  <si>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</si>
  <si>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</si>
  <si>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</si>
  <si>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</si>
  <si>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</si>
  <si>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</si>
  <si>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</si>
  <si>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</si>
  <si>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</si>
  <si>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</si>
  <si>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</si>
  <si>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</si>
  <si>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</si>
  <si>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</si>
  <si>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</si>
  <si>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</si>
  <si>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</si>
  <si>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</si>
  <si>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</si>
  <si>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</si>
  <si>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</si>
  <si>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</si>
  <si>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</si>
  <si>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</si>
  <si>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</si>
  <si>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</si>
  <si>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</si>
  <si>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</si>
  <si>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</si>
  <si>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</si>
  <si>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</si>
  <si>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</si>
  <si>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</si>
  <si>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</si>
  <si>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</si>
  <si>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</si>
  <si>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</si>
  <si>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</si>
  <si>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</si>
  <si>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</si>
  <si>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</si>
  <si>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</si>
  <si>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</si>
  <si>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</si>
  <si>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</si>
  <si>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</si>
  <si>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</si>
  <si>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</si>
  <si>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</si>
  <si>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</si>
  <si>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</si>
  <si>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</si>
  <si>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</si>
  <si>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</si>
  <si>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</si>
  <si>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</si>
  <si>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</si>
  <si>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</si>
  <si>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</si>
  <si>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</si>
  <si>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</si>
  <si>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</si>
  <si>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</si>
  <si>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</si>
  <si>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</si>
  <si>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</si>
  <si>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</si>
  <si>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</si>
  <si>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</si>
  <si>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</si>
  <si>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</si>
  <si>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</si>
  <si>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</si>
  <si>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</si>
  <si>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</si>
  <si>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</si>
  <si>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</si>
  <si>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</si>
  <si>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</si>
  <si>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</si>
  <si>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</si>
  <si>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</si>
  <si>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</si>
  <si>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</si>
  <si>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</si>
  <si>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</si>
  <si>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</si>
  <si>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</si>
  <si>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</si>
  <si>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</si>
  <si>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</si>
  <si>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</si>
  <si>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</si>
  <si>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</si>
  <si>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</si>
  <si>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</si>
  <si>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</si>
  <si>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</si>
  <si>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</si>
  <si>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</si>
  <si>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</si>
  <si>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</si>
  <si>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</si>
  <si>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</si>
  <si>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</si>
  <si>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</si>
  <si>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</si>
  <si>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</si>
  <si>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</si>
  <si>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</si>
  <si>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</si>
  <si>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</si>
  <si>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</si>
  <si>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</si>
  <si>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</si>
  <si>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</si>
  <si>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</si>
  <si>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</si>
  <si>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</si>
  <si>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</si>
  <si>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</si>
  <si>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</si>
  <si>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</si>
  <si>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</si>
  <si>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</si>
  <si>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</si>
  <si>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</si>
  <si>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</si>
  <si>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</si>
  <si>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</si>
  <si>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</si>
  <si>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</si>
  <si>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</si>
  <si>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</si>
  <si>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</si>
  <si>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</si>
  <si>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</si>
  <si>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</si>
  <si>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</si>
  <si>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</si>
  <si>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</si>
  <si>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</si>
  <si>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</si>
  <si>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</si>
  <si>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</si>
  <si>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</si>
  <si>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</si>
  <si>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</si>
  <si>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</si>
  <si>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</si>
  <si>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</si>
  <si>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</si>
  <si>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</si>
  <si>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</si>
  <si>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</si>
  <si>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</si>
  <si>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</si>
  <si>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</si>
  <si>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</si>
  <si>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</si>
  <si>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</si>
  <si>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</si>
  <si>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</si>
  <si>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</si>
  <si>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</si>
  <si>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</si>
  <si>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</si>
  <si>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</si>
  <si>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</si>
  <si>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</si>
  <si>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</si>
  <si>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</si>
  <si>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</si>
  <si>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</si>
  <si>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</si>
  <si>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</si>
  <si>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</si>
  <si>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</si>
  <si>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</si>
  <si>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</si>
  <si>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</si>
  <si>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</si>
  <si>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</si>
  <si>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</si>
  <si>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</si>
  <si>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</si>
  <si>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</si>
  <si>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</si>
  <si>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</si>
  <si>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</si>
  <si>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</si>
  <si>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</si>
  <si>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</si>
  <si>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</si>
  <si>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</si>
  <si>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</si>
  <si>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</si>
  <si>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</si>
  <si>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</si>
  <si>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</si>
  <si>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</si>
  <si>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</si>
  <si>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</si>
  <si>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</si>
  <si>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</si>
  <si>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</si>
  <si>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</si>
  <si>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</si>
  <si>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</si>
  <si>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</si>
  <si>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</si>
  <si>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</si>
  <si>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</si>
  <si>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</si>
  <si>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</si>
  <si>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</si>
  <si>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</si>
  <si>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</si>
  <si>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</si>
  <si>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</si>
  <si>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</si>
  <si>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</si>
  <si>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</si>
  <si>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</si>
  <si>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</si>
  <si>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</si>
  <si>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</si>
  <si>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</si>
  <si>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</si>
  <si>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</si>
  <si>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</si>
  <si>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</si>
  <si>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</si>
  <si>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</si>
  <si>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</si>
  <si>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</si>
  <si>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</si>
  <si>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</si>
  <si>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</si>
  <si>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</si>
  <si>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</si>
  <si>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</si>
  <si>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</si>
  <si>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</si>
  <si>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</si>
  <si>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</si>
  <si>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</si>
  <si>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</si>
  <si>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</si>
  <si>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</si>
  <si>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</si>
  <si>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</si>
  <si>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</si>
  <si>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</si>
  <si>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</si>
  <si>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</si>
  <si>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</si>
  <si>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</si>
  <si>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</si>
  <si>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</si>
  <si>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</si>
  <si>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</si>
  <si>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</si>
  <si>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</si>
  <si>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</si>
  <si>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</si>
  <si>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</si>
  <si>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</si>
  <si>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</si>
  <si>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</si>
  <si>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</si>
  <si>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</si>
  <si>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</si>
  <si>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</si>
  <si>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</si>
  <si>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</si>
  <si>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</si>
  <si>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</si>
  <si>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</si>
  <si>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</si>
  <si>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</si>
  <si>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</si>
  <si>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</si>
  <si>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</si>
  <si>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</si>
  <si>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</si>
  <si>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</si>
  <si>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</si>
  <si>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</si>
  <si>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</si>
  <si>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</si>
  <si>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</si>
  <si>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</si>
  <si>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</si>
  <si>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</si>
  <si>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</si>
  <si>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</si>
  <si>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</si>
  <si>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</si>
  <si>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</si>
  <si>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</si>
  <si>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</si>
  <si>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</si>
  <si>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</si>
  <si>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</si>
  <si>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</si>
  <si>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</si>
  <si>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</si>
  <si>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</si>
  <si>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</si>
  <si>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</si>
  <si>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</si>
  <si>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</si>
  <si>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</si>
  <si>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</si>
  <si>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</si>
  <si>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</si>
  <si>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</si>
  <si>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</si>
  <si>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</si>
  <si>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</si>
  <si>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</si>
  <si>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</si>
  <si>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</si>
  <si>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</si>
  <si>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</si>
  <si>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</si>
  <si>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</si>
  <si>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</si>
  <si>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</si>
  <si>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</si>
  <si>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</si>
  <si>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</si>
  <si>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</si>
  <si>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</si>
  <si>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</si>
  <si>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</si>
  <si>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</si>
  <si>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</si>
  <si>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</si>
  <si>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</si>
  <si>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</si>
  <si>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</si>
  <si>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</si>
  <si>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</si>
  <si>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</si>
  <si>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</si>
  <si>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</si>
  <si>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</si>
  <si>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</si>
  <si>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</si>
  <si>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</si>
  <si>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</si>
  <si>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</si>
  <si>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</si>
  <si>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</si>
  <si>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</si>
  <si>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</si>
  <si>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</si>
  <si>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</si>
  <si>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</si>
  <si>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</si>
  <si>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</si>
  <si>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</si>
  <si>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</si>
  <si>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</si>
  <si>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</si>
  <si>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</si>
  <si>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</si>
  <si>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</si>
  <si>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</si>
  <si>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</si>
  <si>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</si>
  <si>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</si>
  <si>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</si>
  <si>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</si>
  <si>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</si>
  <si>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</si>
  <si>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</si>
  <si>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</si>
  <si>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</si>
  <si>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</si>
  <si>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</si>
  <si>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</si>
  <si>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</si>
  <si>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</si>
  <si>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</si>
  <si>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</si>
  <si>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</si>
  <si>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</si>
  <si>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</si>
  <si>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</si>
  <si>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</si>
  <si>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</si>
  <si>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</si>
  <si>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</si>
  <si>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</si>
  <si>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</si>
  <si>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</si>
  <si>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</si>
  <si>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</si>
  <si>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</si>
  <si>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</si>
  <si>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</si>
  <si>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</si>
  <si>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</si>
  <si>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</si>
  <si>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</si>
  <si>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</si>
  <si>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</si>
  <si>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</si>
  <si>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</si>
  <si>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</si>
  <si>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</si>
  <si>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</si>
  <si>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</si>
  <si>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</si>
  <si>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</si>
  <si>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</si>
  <si>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</si>
  <si>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</si>
  <si>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</si>
  <si>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</si>
  <si>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</si>
  <si>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</si>
  <si>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</si>
  <si>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</si>
  <si>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</si>
  <si>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</si>
  <si>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</si>
  <si>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</si>
  <si>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</si>
  <si>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</si>
  <si>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</si>
  <si>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</si>
  <si>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</si>
  <si>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</si>
  <si>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</si>
  <si>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</si>
  <si>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</si>
  <si>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</si>
  <si>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</si>
  <si>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</si>
  <si>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</si>
  <si>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</si>
  <si>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</si>
  <si>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</si>
  <si>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</si>
  <si>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</si>
  <si>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</si>
  <si>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</si>
  <si>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</si>
  <si>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</si>
  <si>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</si>
  <si>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</si>
  <si>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</si>
  <si>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</si>
  <si>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</si>
  <si>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</si>
  <si>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</si>
  <si>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</si>
  <si>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</si>
  <si>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</si>
  <si>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</si>
  <si>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</si>
  <si>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</si>
  <si>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</si>
  <si>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</si>
  <si>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</si>
  <si>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</si>
  <si>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</si>
  <si>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</si>
  <si>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</si>
  <si>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</si>
  <si>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</si>
  <si>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</si>
  <si>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</si>
  <si>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</si>
  <si>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</si>
  <si>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</si>
  <si>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</si>
  <si>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</si>
  <si>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</si>
  <si>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</si>
  <si>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</si>
  <si>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</si>
  <si>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</si>
  <si>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</si>
  <si>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</si>
  <si>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</si>
  <si>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</si>
  <si>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</si>
  <si>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</si>
  <si>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</si>
  <si>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</si>
  <si>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</si>
  <si>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</si>
  <si>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</si>
  <si>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</si>
  <si>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</si>
  <si>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</si>
  <si>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</si>
  <si>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</si>
  <si>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</si>
  <si>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</si>
  <si>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</si>
  <si>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</si>
  <si>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</si>
  <si>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</si>
  <si>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</si>
  <si>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</si>
  <si>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</si>
  <si>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</si>
  <si>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</si>
  <si>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</si>
  <si>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</si>
  <si>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</si>
  <si>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</si>
  <si>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</si>
  <si>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</si>
  <si>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</si>
  <si>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</si>
  <si>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</si>
  <si>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</si>
  <si>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</si>
  <si>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</si>
  <si>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</si>
  <si>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</si>
  <si>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</si>
  <si>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</si>
  <si>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</si>
  <si>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</si>
  <si>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</si>
  <si>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</si>
  <si>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</si>
  <si>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</si>
  <si>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</si>
  <si>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</si>
  <si>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</si>
  <si>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</si>
  <si>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</si>
  <si>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</si>
  <si>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</si>
  <si>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</si>
  <si>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</si>
  <si>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</si>
  <si>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</si>
  <si>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</si>
  <si>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</si>
  <si>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</si>
  <si>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</si>
  <si>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</si>
  <si>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</si>
  <si>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</si>
  <si>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</si>
  <si>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</si>
  <si>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</si>
  <si>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</si>
  <si>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</si>
  <si>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</si>
  <si>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</si>
  <si>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</si>
  <si>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</si>
  <si>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</si>
  <si>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</si>
  <si>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</si>
  <si>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</si>
  <si>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</si>
  <si>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</si>
  <si>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</si>
  <si>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</si>
  <si>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</si>
  <si>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</si>
  <si>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</si>
  <si>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</si>
  <si>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</si>
  <si>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</si>
  <si>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</si>
  <si>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</si>
  <si>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</si>
  <si>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</si>
  <si>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</si>
  <si>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</si>
  <si>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</si>
  <si>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</si>
  <si>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</si>
  <si>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</si>
  <si>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</si>
  <si>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</si>
  <si>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</si>
  <si>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</si>
  <si>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</si>
  <si>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</si>
  <si>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</si>
  <si>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</si>
  <si>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</si>
  <si>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</si>
  <si>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</si>
  <si>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</si>
  <si>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</si>
  <si>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</si>
  <si>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</si>
  <si>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</si>
  <si>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</si>
  <si>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</si>
  <si>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</si>
  <si>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</si>
  <si>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</si>
  <si>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</si>
  <si>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</si>
  <si>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</si>
  <si>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</si>
  <si>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</si>
  <si>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</si>
  <si>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</si>
  <si>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</si>
  <si>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</si>
  <si>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</si>
  <si>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</si>
  <si>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</si>
  <si>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</si>
  <si>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</si>
  <si>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</si>
  <si>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</si>
  <si>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</si>
  <si>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</si>
  <si>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</si>
  <si>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</si>
  <si>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</si>
  <si>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</si>
  <si>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</si>
  <si>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</si>
  <si>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</si>
  <si>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</si>
  <si>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</si>
  <si>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</si>
  <si>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</si>
  <si>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</si>
  <si>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</si>
  <si>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</si>
  <si>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</si>
  <si>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</si>
  <si>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</si>
  <si>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</si>
  <si>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</si>
  <si>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</si>
  <si>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</si>
  <si>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</si>
  <si>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</si>
  <si>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</si>
  <si>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</si>
  <si>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</si>
  <si>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</si>
  <si>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</si>
  <si>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</si>
  <si>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</si>
  <si>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</si>
  <si>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</si>
  <si>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</si>
  <si>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</si>
  <si>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</si>
  <si>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</si>
  <si>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</si>
  <si>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</si>
  <si>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</si>
  <si>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</si>
  <si>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</si>
  <si>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</si>
  <si>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</si>
  <si>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</si>
  <si>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</si>
  <si>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</si>
  <si>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</si>
  <si>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</si>
  <si>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</si>
  <si>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</si>
  <si>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</si>
  <si>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</si>
  <si>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</si>
  <si>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</si>
  <si>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</si>
  <si>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</si>
  <si>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</si>
  <si>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</si>
  <si>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</si>
  <si>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</si>
  <si>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</si>
  <si>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</si>
  <si>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</si>
  <si>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</si>
  <si>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</si>
  <si>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</si>
  <si>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</si>
  <si>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</si>
  <si>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</si>
  <si>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</si>
  <si>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</si>
  <si>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</si>
  <si>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</si>
  <si>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</si>
  <si>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</si>
  <si>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</si>
  <si>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</si>
  <si>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</si>
  <si>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</si>
  <si>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</si>
  <si>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</si>
  <si>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</si>
  <si>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</si>
  <si>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</si>
  <si>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</si>
  <si>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</si>
  <si>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</si>
  <si>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</si>
  <si>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</si>
  <si>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</si>
  <si>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</si>
  <si>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</si>
  <si>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</si>
  <si>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</si>
  <si>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</si>
  <si>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</si>
  <si>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</si>
  <si>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</si>
  <si>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</si>
  <si>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</si>
  <si>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</si>
  <si>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</si>
  <si>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</si>
  <si>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</si>
  <si>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</si>
  <si>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</si>
  <si>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</si>
  <si>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</si>
  <si>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</si>
  <si>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</si>
  <si>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</si>
  <si>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</si>
  <si>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</si>
  <si>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</si>
  <si>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</si>
  <si>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</si>
  <si>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</si>
  <si>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</si>
  <si>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</si>
  <si>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</si>
  <si>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</si>
  <si>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</si>
  <si>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</si>
  <si>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</si>
  <si>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</si>
  <si>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</si>
  <si>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</si>
  <si>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</si>
  <si>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</si>
  <si>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</si>
  <si>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</si>
  <si>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</si>
  <si>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</si>
  <si>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</si>
  <si>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</si>
  <si>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</si>
  <si>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</si>
  <si>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</si>
  <si>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</si>
  <si>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</si>
  <si>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</si>
  <si>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</si>
  <si>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</si>
  <si>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</si>
  <si>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</si>
  <si>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</si>
  <si>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</si>
  <si>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</si>
  <si>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</si>
  <si>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</si>
  <si>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</si>
  <si>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</si>
  <si>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</si>
  <si>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</si>
  <si>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</si>
  <si>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</si>
  <si>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</si>
  <si>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</si>
  <si>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</si>
  <si>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</si>
  <si>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</si>
  <si>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</si>
  <si>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</si>
  <si>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</si>
  <si>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</si>
  <si>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</si>
  <si>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</si>
  <si>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</si>
  <si>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</si>
  <si>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</si>
  <si>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</si>
  <si>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</si>
  <si>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</si>
  <si>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</si>
  <si>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</si>
  <si>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</si>
  <si>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</si>
  <si>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</si>
  <si>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</si>
  <si>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</si>
  <si>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</si>
  <si>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</si>
  <si>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</si>
  <si>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</si>
  <si>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</si>
  <si>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</si>
  <si>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</si>
  <si>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</si>
  <si>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</si>
  <si>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</si>
  <si>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</si>
  <si>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</si>
  <si>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</si>
  <si>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</si>
  <si>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</si>
  <si>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</si>
  <si>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</si>
  <si>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</si>
  <si>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</si>
  <si>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</si>
  <si>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</si>
  <si>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</si>
  <si>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</si>
  <si>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</si>
  <si>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</si>
  <si>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</si>
  <si>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</si>
  <si>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</si>
  <si>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</si>
  <si>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</si>
  <si>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</si>
  <si>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</si>
  <si>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</si>
  <si>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</si>
  <si>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</si>
  <si>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</si>
  <si>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</si>
  <si>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</si>
  <si>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</si>
  <si>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</si>
  <si>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</si>
  <si>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</si>
  <si>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</si>
  <si>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</si>
  <si>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</si>
  <si>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</si>
  <si>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</si>
  <si>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</si>
  <si>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</si>
  <si>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</si>
  <si>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</si>
  <si>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</si>
  <si>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</si>
  <si>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</si>
  <si>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</si>
  <si>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</si>
  <si>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</si>
  <si>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</si>
  <si>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</si>
  <si>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</si>
  <si>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</si>
  <si>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</si>
  <si>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</si>
  <si>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</si>
  <si>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</si>
  <si>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</si>
  <si>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</si>
  <si>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</si>
  <si>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</si>
  <si>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</si>
  <si>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</si>
  <si>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</si>
  <si>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</si>
  <si>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</si>
  <si>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</si>
  <si>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</si>
  <si>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</si>
  <si>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</si>
  <si>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</si>
  <si>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</si>
  <si>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</si>
  <si>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</si>
  <si>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</si>
  <si>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</si>
  <si>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</si>
  <si>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</si>
  <si>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</si>
  <si>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</si>
  <si>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</si>
  <si>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</si>
  <si>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</si>
  <si>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</si>
  <si>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</si>
  <si>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</si>
  <si>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</si>
  <si>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</si>
  <si>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</si>
  <si>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</si>
  <si>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</si>
  <si>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</si>
  <si>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</si>
  <si>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</si>
  <si>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</si>
  <si>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</si>
  <si>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</si>
  <si>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</si>
  <si>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</si>
  <si>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</si>
  <si>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</si>
  <si>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</si>
  <si>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</si>
  <si>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</si>
  <si>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</si>
  <si>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</si>
  <si>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</si>
  <si>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</si>
  <si>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</si>
  <si>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</si>
  <si>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</si>
  <si>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</si>
  <si>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</si>
  <si>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</si>
  <si>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</si>
  <si>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</si>
  <si>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</si>
  <si>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</si>
  <si>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</si>
  <si>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</si>
  <si>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</si>
  <si>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</si>
  <si>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</si>
  <si>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</si>
  <si>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</si>
  <si>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</si>
  <si>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</si>
  <si>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</si>
  <si>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</si>
  <si>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</si>
  <si>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</si>
  <si>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</si>
  <si>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</si>
  <si>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</si>
  <si>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</si>
  <si>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</si>
  <si>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</si>
  <si>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</si>
  <si>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</si>
  <si>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</si>
  <si>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</si>
  <si>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</si>
  <si>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</si>
  <si>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</si>
  <si>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</si>
  <si>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</si>
  <si>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</si>
  <si>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</si>
  <si>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</si>
  <si>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</si>
  <si>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</si>
  <si>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</si>
  <si>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</si>
  <si>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</si>
  <si>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</si>
  <si>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</si>
  <si>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</si>
  <si>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</si>
  <si>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</si>
  <si>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</si>
  <si>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</si>
  <si>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</si>
  <si>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</si>
  <si>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</si>
  <si>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</si>
  <si>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</si>
  <si>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</si>
  <si>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</si>
  <si>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</si>
  <si>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</si>
  <si>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</si>
  <si>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</si>
  <si>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</si>
  <si>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</si>
  <si>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</si>
  <si>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</si>
  <si>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</si>
  <si>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</si>
  <si>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</si>
  <si>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</si>
  <si>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</si>
  <si>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</si>
  <si>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</si>
  <si>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</si>
  <si>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</si>
  <si>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</si>
  <si>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</si>
  <si>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</si>
  <si>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</si>
  <si>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</si>
  <si>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</si>
  <si>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</si>
  <si>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</si>
  <si>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</si>
  <si>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</si>
  <si>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</si>
  <si>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</si>
  <si>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</si>
  <si>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</si>
  <si>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</si>
  <si>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</si>
  <si>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</si>
  <si>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</si>
  <si>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</si>
  <si>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</si>
  <si>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</si>
  <si>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</si>
  <si>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</si>
  <si>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</si>
  <si>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</si>
  <si>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</si>
  <si>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</si>
  <si>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</si>
  <si>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</si>
  <si>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</si>
  <si>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</si>
  <si>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</si>
  <si>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</si>
  <si>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</si>
  <si>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</si>
  <si>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</si>
  <si>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</si>
  <si>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</si>
  <si>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</si>
  <si>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</si>
  <si>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</si>
  <si>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</si>
  <si>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</si>
  <si>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</si>
  <si>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</si>
  <si>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</si>
  <si>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</si>
  <si>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</si>
  <si>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</si>
  <si>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</si>
  <si>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</si>
  <si>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</si>
  <si>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</si>
  <si>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</si>
  <si>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</si>
  <si>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</si>
  <si>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</si>
  <si>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</si>
  <si>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</si>
  <si>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</si>
  <si>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</si>
  <si>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</si>
  <si>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</si>
  <si>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</si>
  <si>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</si>
  <si>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</si>
  <si>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</si>
  <si>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</si>
  <si>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</si>
  <si>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</si>
  <si>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</si>
  <si>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</si>
  <si>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</si>
  <si>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</si>
  <si>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</si>
  <si>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</si>
  <si>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</si>
  <si>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</si>
  <si>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</si>
  <si>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</si>
  <si>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</si>
  <si>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</si>
  <si>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</si>
  <si>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</si>
  <si>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</si>
  <si>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</si>
  <si>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</si>
  <si>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</si>
  <si>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</si>
  <si>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</si>
  <si>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</si>
  <si>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</si>
  <si>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</si>
  <si>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</si>
  <si>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</si>
  <si>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</si>
  <si>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</si>
  <si>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</si>
  <si>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</si>
  <si>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</si>
  <si>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</si>
  <si>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</si>
  <si>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</si>
  <si>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</si>
  <si>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</si>
  <si>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</si>
  <si>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</si>
  <si>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</si>
  <si>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</si>
  <si>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</si>
  <si>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</si>
  <si>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</si>
  <si>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</si>
  <si>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</si>
  <si>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</si>
  <si>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</si>
  <si>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</si>
  <si>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</si>
  <si>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</si>
  <si>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</si>
  <si>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</si>
  <si>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</si>
  <si>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</si>
  <si>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</si>
  <si>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</si>
  <si>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</si>
  <si>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</si>
  <si>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</si>
  <si>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</si>
  <si>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</si>
  <si>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</si>
  <si>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</si>
  <si>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</si>
  <si>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</si>
  <si>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</si>
  <si>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</si>
  <si>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</si>
  <si>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</si>
  <si>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</si>
  <si>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</si>
  <si>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</si>
  <si>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</si>
  <si>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</si>
  <si>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</si>
  <si>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</si>
  <si>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</si>
  <si>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</si>
  <si>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</si>
  <si>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</si>
  <si>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</si>
  <si>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</si>
  <si>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</si>
  <si>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</si>
  <si>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</si>
  <si>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</si>
  <si>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</si>
  <si>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</si>
  <si>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</si>
  <si>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</si>
  <si>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</si>
  <si>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</si>
  <si>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</si>
  <si>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</si>
  <si>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</si>
  <si>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</si>
  <si>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</si>
  <si>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</si>
  <si>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</si>
  <si>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</si>
  <si>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</si>
  <si>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</si>
  <si>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</si>
  <si>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</si>
  <si>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</si>
  <si>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</si>
  <si>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</si>
  <si>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</si>
  <si>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</si>
  <si>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</si>
  <si>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</si>
  <si>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</si>
  <si>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</si>
  <si>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</si>
  <si>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</si>
  <si>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</si>
  <si>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</si>
  <si>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</si>
  <si>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</si>
  <si>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</si>
  <si>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</si>
  <si>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</si>
  <si>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</si>
  <si>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</si>
  <si>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</si>
  <si>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</si>
  <si>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</si>
  <si>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</si>
  <si>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</si>
  <si>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</si>
  <si>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</si>
  <si>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</si>
  <si>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</si>
  <si>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</si>
  <si>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</si>
  <si>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</si>
  <si>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</si>
  <si>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</si>
  <si>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</si>
  <si>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</si>
  <si>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</si>
  <si>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</si>
  <si>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</si>
  <si>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</si>
  <si>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</si>
  <si>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</si>
  <si>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</si>
  <si>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</si>
  <si>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</si>
  <si>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</si>
  <si>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</si>
  <si>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</si>
  <si>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</si>
  <si>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</si>
  <si>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</si>
  <si>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</si>
  <si>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</si>
  <si>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</si>
  <si>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</si>
  <si>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</si>
  <si>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</si>
  <si>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</si>
  <si>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</si>
  <si>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</si>
  <si>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</si>
  <si>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</si>
  <si>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</si>
  <si>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</si>
  <si>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</si>
  <si>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</si>
  <si>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</si>
  <si>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</si>
  <si>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</si>
  <si>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</si>
  <si>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</si>
  <si>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</si>
  <si>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</si>
  <si>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</si>
  <si>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</si>
  <si>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</si>
  <si>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</si>
  <si>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</si>
  <si>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</si>
  <si>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</si>
  <si>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</si>
  <si>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</si>
  <si>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</si>
  <si>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</si>
  <si>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</si>
  <si>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</si>
  <si>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</si>
  <si>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</si>
  <si>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</si>
  <si>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</si>
  <si>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</si>
  <si>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</si>
  <si>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</si>
  <si>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</si>
  <si>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</si>
  <si>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</si>
  <si>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</si>
  <si>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</si>
  <si>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</si>
  <si>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</si>
  <si>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</si>
  <si>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</si>
  <si>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</si>
  <si>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</si>
  <si>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</si>
  <si>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</si>
  <si>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</si>
  <si>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</si>
  <si>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</si>
  <si>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</si>
  <si>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</si>
  <si>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</si>
  <si>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</si>
  <si>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</si>
  <si>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</si>
  <si>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</si>
  <si>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</si>
  <si>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</si>
  <si>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</si>
  <si>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</si>
  <si>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</si>
  <si>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</si>
  <si>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</si>
  <si>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</si>
  <si>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</si>
  <si>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</si>
  <si>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</si>
  <si>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</si>
  <si>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</si>
  <si>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</si>
  <si>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</si>
  <si>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</si>
  <si>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</si>
  <si>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</si>
  <si>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</si>
  <si>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</si>
  <si>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</si>
  <si>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</si>
  <si>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</si>
  <si>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</si>
  <si>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</si>
  <si>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</si>
  <si>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</si>
  <si>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</si>
  <si>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</si>
  <si>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</si>
  <si>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</si>
  <si>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</si>
  <si>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</si>
  <si>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</si>
  <si>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</si>
  <si>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</si>
  <si>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</si>
  <si>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</si>
  <si>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</si>
  <si>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</si>
  <si>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</si>
  <si>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</si>
  <si>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</si>
  <si>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</si>
  <si>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</si>
  <si>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</si>
  <si>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</si>
  <si>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</si>
  <si>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</si>
  <si>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</si>
  <si>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</si>
  <si>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</si>
  <si>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</si>
  <si>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</si>
  <si>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</si>
  <si>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</si>
  <si>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</si>
  <si>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</si>
  <si>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</si>
  <si>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</si>
  <si>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</si>
  <si>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</si>
  <si>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</si>
  <si>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</si>
  <si>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</si>
  <si>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</si>
  <si>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</si>
  <si>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</si>
  <si>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</si>
  <si>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</si>
  <si>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</si>
  <si>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</si>
  <si>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</si>
  <si>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</si>
  <si>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</si>
  <si>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</si>
  <si>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</si>
  <si>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</si>
  <si>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</si>
  <si>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</si>
  <si>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</si>
  <si>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</si>
  <si>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</si>
  <si>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</si>
  <si>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</si>
  <si>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</si>
  <si>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</si>
  <si>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</si>
  <si>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</si>
  <si>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</si>
  <si>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</si>
  <si>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</si>
  <si>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</si>
  <si>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</si>
  <si>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</si>
  <si>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</si>
  <si>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</si>
  <si>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</si>
  <si>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</si>
  <si>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</si>
  <si>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</si>
  <si>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</si>
  <si>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</si>
  <si>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</si>
  <si>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</si>
  <si>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</si>
  <si>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</si>
  <si>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</si>
  <si>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</si>
  <si>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</si>
  <si>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</si>
  <si>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</si>
  <si>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</si>
  <si>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</si>
  <si>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</si>
  <si>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</si>
  <si>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</si>
  <si>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</si>
  <si>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</si>
  <si>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</si>
  <si>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</si>
  <si>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</si>
  <si>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</si>
  <si>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</si>
  <si>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</si>
  <si>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</si>
  <si>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</si>
  <si>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</si>
  <si>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</si>
  <si>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</si>
  <si>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</si>
  <si>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</si>
  <si>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</si>
  <si>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</si>
  <si>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</si>
  <si>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</si>
  <si>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</si>
  <si>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</si>
  <si>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</si>
  <si>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</si>
  <si>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</si>
  <si>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</si>
  <si>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</si>
  <si>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</si>
  <si>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</si>
  <si>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</si>
  <si>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</si>
  <si>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</si>
  <si>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</si>
  <si>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</si>
  <si>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</si>
  <si>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</si>
  <si>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</si>
  <si>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</si>
  <si>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</si>
  <si>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</si>
  <si>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</si>
  <si>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</si>
  <si>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</si>
  <si>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</si>
  <si>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</si>
  <si>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</si>
  <si>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</si>
  <si>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</si>
  <si>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</si>
  <si>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</si>
  <si>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</si>
  <si>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</si>
  <si>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</si>
  <si>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</si>
  <si>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</si>
  <si>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</si>
  <si>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</si>
  <si>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</si>
  <si>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</si>
  <si>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</si>
  <si>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</si>
  <si>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</si>
  <si>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</si>
  <si>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</si>
  <si>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</si>
  <si>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</si>
  <si>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</si>
  <si>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</si>
  <si>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</si>
  <si>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</si>
  <si>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</si>
  <si>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</si>
  <si>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</si>
  <si>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</si>
  <si>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</si>
  <si>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</si>
  <si>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</si>
  <si>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</si>
  <si>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</si>
  <si>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</si>
  <si>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</si>
  <si>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</si>
  <si>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</si>
  <si>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</si>
  <si>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</si>
  <si>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</si>
  <si>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</si>
  <si>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</si>
  <si>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</si>
  <si>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</si>
  <si>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</si>
  <si>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</si>
  <si>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</si>
  <si>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</si>
  <si>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</si>
  <si>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</si>
  <si>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</si>
  <si>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</si>
  <si>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</si>
  <si>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</si>
  <si>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</si>
  <si>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</si>
  <si>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</si>
  <si>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</si>
  <si>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</si>
  <si>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</si>
  <si>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</si>
  <si>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</si>
  <si>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</si>
  <si>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</si>
  <si>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</si>
  <si>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</si>
  <si>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</si>
  <si>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</si>
  <si>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</si>
  <si>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</si>
  <si>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</si>
  <si>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</si>
  <si>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</si>
  <si>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</si>
  <si>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</si>
  <si>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</si>
  <si>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</si>
  <si>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</si>
  <si>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</si>
  <si>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</si>
  <si>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</si>
  <si>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</si>
  <si>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</si>
  <si>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</si>
  <si>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</si>
  <si>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</si>
  <si>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</si>
  <si>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</si>
  <si>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</si>
  <si>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</si>
  <si>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</si>
  <si>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</si>
  <si>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</si>
  <si>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</si>
  <si>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</si>
  <si>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</si>
  <si>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</si>
  <si>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</si>
  <si>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</si>
  <si>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</si>
  <si>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</si>
  <si>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</si>
  <si>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</si>
  <si>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</si>
  <si>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</si>
  <si>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</si>
  <si>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</si>
  <si>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</si>
  <si>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</si>
  <si>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</si>
  <si>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</si>
  <si>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</si>
  <si>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</si>
  <si>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</si>
  <si>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</si>
  <si>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</si>
  <si>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</si>
  <si>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</si>
  <si>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</si>
  <si>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</si>
  <si>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</si>
  <si>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</si>
  <si>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</si>
  <si>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</si>
  <si>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</si>
  <si>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</si>
  <si>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</si>
  <si>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</si>
  <si>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</si>
  <si>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</si>
  <si>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</si>
  <si>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</si>
  <si>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</si>
  <si>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</si>
  <si>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</si>
  <si>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</si>
  <si>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</si>
  <si>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</si>
  <si>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</si>
  <si>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</si>
  <si>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</si>
  <si>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</si>
  <si>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</si>
  <si>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</si>
  <si>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</si>
  <si>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</si>
  <si>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</si>
  <si>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</si>
  <si>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</si>
  <si>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</si>
  <si>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</si>
  <si>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</si>
  <si>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</si>
  <si>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</si>
  <si>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</si>
  <si>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</si>
  <si>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</si>
  <si>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</si>
  <si>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</si>
  <si>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</si>
  <si>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</si>
  <si>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</si>
  <si>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</si>
  <si>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</si>
  <si>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</si>
  <si>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</si>
  <si>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</si>
  <si>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</si>
  <si>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</si>
  <si>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</si>
  <si>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</si>
  <si>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</si>
  <si>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</si>
  <si>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</si>
  <si>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</si>
  <si>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</si>
  <si>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</si>
  <si>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</si>
  <si>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</si>
  <si>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</si>
  <si>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</si>
  <si>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</si>
  <si>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</si>
  <si>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</si>
  <si>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</si>
  <si>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</si>
  <si>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</si>
  <si>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</si>
  <si>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</si>
  <si>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</si>
  <si>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</si>
  <si>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</si>
  <si>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</si>
  <si>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</si>
  <si>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</si>
  <si>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</si>
  <si>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</si>
  <si>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</si>
  <si>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</si>
  <si>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</si>
  <si>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</si>
  <si>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</si>
  <si>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</si>
  <si>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</si>
  <si>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</si>
  <si>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</si>
  <si>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</si>
  <si>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</si>
  <si>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</si>
  <si>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</si>
  <si>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</si>
  <si>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</si>
  <si>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</si>
  <si>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</si>
  <si>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</si>
  <si>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</si>
  <si>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</si>
  <si>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</si>
  <si>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</si>
  <si>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</si>
  <si>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</si>
  <si>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</si>
  <si>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</si>
  <si>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</si>
  <si>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</si>
  <si>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</si>
  <si>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</si>
  <si>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</si>
  <si>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</si>
  <si>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</si>
  <si>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</si>
  <si>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</si>
  <si>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</si>
  <si>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</si>
  <si>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</si>
  <si>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</si>
  <si>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</si>
  <si>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</si>
  <si>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</si>
  <si>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</si>
  <si>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</si>
  <si>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</si>
  <si>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</si>
  <si>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</si>
  <si>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</si>
  <si>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</si>
  <si>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</si>
  <si>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</si>
  <si>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</si>
  <si>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</si>
  <si>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</si>
  <si>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</si>
  <si>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</si>
  <si>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</si>
  <si>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</si>
  <si>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</si>
  <si>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</si>
  <si>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</si>
  <si>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</si>
  <si>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</si>
  <si>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</si>
  <si>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</si>
  <si>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</si>
  <si>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</si>
  <si>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</si>
  <si>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</si>
  <si>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</si>
  <si>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</si>
  <si>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</si>
  <si>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</si>
  <si>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</si>
  <si>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</si>
  <si>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</si>
  <si>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</si>
  <si>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</si>
  <si>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</si>
  <si>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</si>
  <si>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</si>
  <si>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</si>
  <si>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</si>
  <si>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</si>
  <si>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</si>
  <si>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</si>
  <si>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</si>
  <si>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</si>
  <si>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</si>
  <si>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</si>
  <si>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</si>
  <si>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</si>
  <si>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</si>
  <si>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</si>
  <si>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</si>
  <si>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</si>
  <si>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</si>
  <si>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</si>
  <si>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</si>
  <si>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</si>
  <si>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</si>
  <si>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</si>
  <si>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</si>
  <si>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</si>
  <si>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</si>
  <si>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</si>
  <si>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</si>
  <si>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</si>
  <si>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</si>
  <si>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</si>
  <si>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</si>
  <si>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</si>
  <si>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</si>
  <si>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</si>
  <si>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</si>
  <si>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</si>
  <si>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</si>
  <si>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</si>
  <si>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</si>
  <si>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</si>
  <si>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</si>
  <si>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</si>
  <si>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</si>
  <si>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</si>
  <si>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</si>
  <si>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</si>
  <si>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</si>
  <si>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</si>
  <si>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</si>
  <si>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</si>
  <si>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</si>
  <si>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</si>
  <si>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</si>
  <si>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</si>
  <si>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</si>
  <si>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</si>
  <si>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</si>
  <si>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</si>
  <si>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</si>
  <si>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</si>
  <si>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</si>
  <si>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</si>
  <si>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</si>
  <si>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</si>
  <si>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</si>
  <si>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</si>
  <si>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</si>
  <si>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</si>
  <si>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</si>
  <si>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</si>
  <si>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</si>
  <si>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</si>
  <si>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</si>
  <si>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</si>
  <si>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</si>
  <si>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</si>
  <si>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</si>
  <si>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</si>
  <si>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</si>
  <si>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</si>
  <si>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</si>
  <si>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</si>
  <si>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</si>
  <si>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</si>
  <si>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</si>
  <si>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</si>
  <si>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</si>
  <si>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</si>
  <si>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</si>
  <si>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</si>
  <si>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</si>
  <si>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</si>
  <si>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</si>
  <si>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</si>
  <si>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</si>
  <si>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</si>
  <si>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</si>
  <si>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</si>
  <si>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</si>
  <si>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</si>
  <si>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</si>
  <si>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</si>
  <si>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</si>
  <si>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</si>
  <si>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</si>
  <si>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</si>
  <si>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</si>
  <si>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</si>
  <si>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</si>
  <si>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</si>
  <si>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</si>
  <si>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</si>
  <si>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</si>
  <si>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</si>
  <si>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</si>
  <si>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</si>
  <si>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</si>
  <si>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</si>
  <si>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</si>
  <si>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</si>
  <si>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</si>
  <si>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</si>
  <si>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</si>
  <si>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</si>
  <si>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</si>
  <si>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</si>
  <si>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</si>
  <si>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</si>
  <si>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</si>
  <si>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</si>
  <si>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</si>
  <si>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</si>
  <si>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</si>
  <si>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</si>
  <si>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</si>
  <si>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</si>
  <si>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</si>
  <si>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</si>
  <si>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</si>
  <si>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</si>
  <si>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</si>
  <si>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</si>
  <si>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</si>
  <si>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</si>
  <si>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</si>
  <si>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</si>
  <si>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</si>
  <si>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</si>
  <si>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</si>
  <si>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</si>
  <si>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</si>
  <si>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</si>
  <si>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</si>
  <si>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</si>
  <si>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</si>
  <si>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</si>
  <si>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</si>
  <si>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</si>
  <si>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</si>
  <si>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</si>
  <si>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</si>
  <si>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</si>
  <si>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</si>
  <si>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</si>
  <si>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</si>
  <si>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</si>
  <si>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</si>
  <si>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</si>
  <si>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</si>
  <si>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</si>
  <si>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</si>
  <si>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</si>
  <si>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</si>
  <si>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</si>
  <si>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</si>
  <si>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</si>
  <si>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</si>
  <si>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</si>
  <si>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</si>
  <si>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</si>
  <si>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</si>
  <si>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</si>
  <si>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</si>
  <si>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</si>
  <si>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</si>
  <si>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</si>
  <si>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</si>
  <si>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</si>
  <si>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</si>
  <si>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</si>
  <si>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</si>
  <si>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</si>
  <si>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</si>
  <si>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</si>
  <si>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</si>
  <si>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</si>
  <si>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</si>
  <si>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</si>
  <si>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</si>
  <si>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</si>
  <si>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</si>
  <si>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</si>
  <si>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</si>
  <si>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</si>
  <si>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</si>
  <si>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</si>
  <si>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</si>
  <si>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</si>
  <si>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</si>
  <si>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</si>
  <si>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</si>
  <si>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</si>
  <si>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</si>
  <si>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</si>
  <si>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</si>
  <si>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</si>
  <si>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</si>
  <si>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</si>
  <si>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</si>
  <si>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</si>
  <si>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</si>
  <si>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</si>
  <si>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</si>
  <si>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</si>
  <si>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</si>
  <si>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</si>
  <si>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</si>
  <si>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</si>
  <si>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</si>
  <si>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</si>
  <si>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</si>
  <si>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</si>
  <si>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</si>
  <si>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</si>
  <si>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</si>
  <si>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</si>
  <si>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</si>
  <si>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</si>
  <si>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</si>
  <si>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</si>
  <si>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</si>
  <si>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</si>
  <si>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</si>
  <si>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</si>
  <si>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</si>
  <si>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</si>
  <si>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</si>
  <si>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</si>
  <si>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</si>
  <si>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</si>
  <si>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</si>
  <si>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</si>
  <si>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</si>
  <si>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</si>
  <si>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</si>
  <si>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</si>
  <si>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</si>
  <si>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</si>
  <si>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</si>
  <si>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</si>
  <si>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</si>
  <si>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</si>
  <si>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</si>
  <si>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</si>
  <si>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</si>
  <si>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</si>
  <si>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</si>
  <si>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</si>
  <si>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</si>
  <si>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</si>
  <si>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</si>
  <si>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</si>
  <si>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</si>
  <si>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</si>
  <si>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</si>
  <si>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</si>
  <si>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</si>
  <si>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</si>
  <si>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</si>
  <si>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</si>
  <si>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</si>
  <si>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</si>
  <si>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</si>
  <si>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</si>
  <si>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</si>
  <si>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</si>
  <si>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</si>
  <si>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</si>
  <si>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</si>
  <si>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</si>
  <si>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</si>
  <si>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</si>
  <si>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</si>
  <si>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</si>
  <si>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</si>
  <si>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</si>
  <si>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</si>
  <si>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</si>
  <si>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</si>
  <si>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</si>
  <si>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</si>
  <si>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</si>
  <si>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</si>
  <si>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</si>
  <si>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</si>
  <si>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</si>
  <si>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</si>
  <si>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</si>
  <si>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</si>
  <si>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</si>
  <si>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</si>
  <si>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</si>
  <si>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</si>
  <si>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</si>
  <si>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</si>
  <si>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</si>
  <si>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</si>
  <si>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</si>
  <si>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</si>
  <si>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</si>
  <si>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</si>
  <si>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</si>
  <si>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</si>
  <si>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</si>
  <si>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</si>
  <si>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</si>
  <si>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</si>
  <si>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</si>
  <si>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</si>
  <si>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</si>
  <si>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</si>
  <si>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</si>
  <si>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</si>
  <si>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</si>
  <si>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</si>
  <si>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</si>
  <si>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</si>
  <si>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</si>
  <si>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</si>
  <si>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</si>
  <si>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</si>
  <si>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</si>
  <si>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</si>
  <si>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</si>
  <si>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</si>
  <si>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</si>
  <si>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</si>
  <si>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</si>
  <si>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</si>
  <si>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</si>
  <si>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</si>
  <si>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</si>
  <si>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</si>
  <si>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</si>
  <si>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</si>
  <si>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</si>
  <si>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</si>
  <si>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</si>
  <si>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</si>
  <si>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</si>
  <si>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</si>
  <si>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</si>
  <si>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</si>
  <si>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</si>
  <si>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</si>
  <si>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</si>
  <si>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</si>
  <si>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</si>
  <si>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</si>
  <si>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</si>
  <si>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</si>
  <si>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</si>
  <si>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</si>
  <si>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</si>
  <si>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</si>
  <si>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</si>
  <si>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</si>
  <si>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</si>
  <si>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</si>
  <si>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</si>
  <si>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</si>
  <si>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</si>
  <si>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</si>
  <si>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</si>
  <si>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</si>
  <si>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</si>
  <si>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</si>
  <si>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</si>
  <si>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</si>
  <si>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</si>
  <si>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</si>
  <si>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</si>
  <si>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</si>
  <si>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</si>
  <si>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</si>
  <si>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</si>
  <si>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</si>
  <si>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</si>
  <si>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</si>
  <si>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</si>
  <si>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</si>
  <si>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</si>
  <si>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</si>
  <si>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</si>
  <si>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</si>
  <si>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</si>
  <si>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</si>
  <si>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</si>
  <si>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</si>
  <si>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</si>
  <si>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</si>
  <si>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</si>
  <si>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</si>
  <si>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</si>
  <si>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</si>
  <si>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</si>
  <si>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</si>
  <si>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</si>
  <si>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</si>
  <si>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</si>
  <si>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</si>
  <si>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</si>
  <si>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</si>
  <si>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</si>
  <si>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</si>
  <si>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</si>
  <si>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</si>
  <si>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</si>
  <si>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</si>
  <si>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</si>
  <si>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</si>
  <si>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</si>
  <si>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</si>
  <si>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</si>
  <si>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</si>
  <si>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</si>
  <si>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</si>
  <si>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</si>
  <si>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</si>
  <si>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</si>
  <si>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</si>
  <si>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</si>
  <si>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</si>
  <si>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</si>
  <si>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</si>
  <si>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</si>
  <si>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</si>
  <si>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</si>
  <si>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</si>
  <si>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</si>
  <si>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</si>
  <si>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</si>
  <si>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</si>
  <si>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</si>
  <si>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</si>
  <si>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</si>
  <si>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</si>
  <si>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</si>
  <si>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</si>
  <si>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</si>
  <si>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</si>
  <si>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</si>
  <si>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</si>
  <si>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</si>
  <si>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</si>
  <si>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</si>
  <si>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</si>
  <si>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</si>
  <si>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</si>
  <si>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</si>
  <si>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</si>
  <si>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</si>
  <si>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</si>
  <si>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</si>
  <si>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</si>
  <si>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</si>
  <si>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</si>
  <si>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</si>
  <si>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</si>
  <si>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</si>
  <si>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</si>
  <si>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</si>
  <si>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</si>
  <si>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</si>
  <si>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</si>
  <si>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</si>
  <si>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</si>
  <si>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</si>
  <si>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</si>
  <si>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</si>
  <si>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</si>
  <si>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</si>
  <si>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</si>
  <si>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</si>
  <si>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</si>
  <si>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</si>
  <si>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</si>
  <si>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</si>
  <si>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</si>
  <si>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</si>
  <si>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</si>
  <si>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</si>
  <si>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</si>
  <si>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</si>
  <si>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</si>
  <si>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</si>
  <si>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</si>
  <si>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</si>
  <si>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</si>
  <si>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</si>
  <si>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</si>
  <si>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</si>
  <si>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</si>
  <si>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</si>
  <si>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</si>
  <si>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</si>
  <si>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</si>
  <si>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</si>
  <si>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</si>
  <si>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</si>
  <si>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</si>
  <si>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</si>
  <si>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</si>
  <si>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</si>
  <si>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</si>
  <si>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</si>
  <si>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</si>
  <si>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</si>
  <si>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</si>
  <si>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</si>
  <si>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</si>
  <si>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</si>
  <si>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</si>
  <si>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</si>
  <si>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</si>
  <si>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</si>
  <si>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</si>
  <si>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</si>
  <si>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</si>
  <si>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</si>
  <si>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</si>
  <si>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</si>
  <si>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</si>
  <si>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</si>
  <si>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</si>
  <si>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</si>
  <si>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</si>
  <si>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</si>
  <si>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</si>
  <si>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</si>
  <si>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</si>
  <si>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</si>
  <si>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</si>
  <si>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</si>
  <si>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</si>
  <si>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</si>
  <si>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</si>
  <si>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</si>
  <si>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</si>
  <si>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</si>
  <si>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</si>
  <si>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</si>
  <si>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</si>
  <si>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</si>
  <si>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</si>
  <si>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</si>
  <si>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</si>
  <si>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</si>
  <si>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</si>
  <si>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</si>
  <si>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</si>
  <si>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</si>
  <si>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</si>
  <si>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</si>
  <si>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</si>
  <si>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</si>
  <si>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</si>
  <si>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</si>
  <si>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</si>
  <si>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</si>
  <si>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</si>
  <si>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</si>
  <si>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</si>
  <si>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</si>
  <si>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</si>
  <si>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</si>
  <si>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</si>
  <si>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</si>
  <si>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</si>
  <si>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</si>
  <si>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</si>
  <si>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</si>
  <si>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</si>
  <si>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</si>
  <si>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</si>
  <si>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</si>
  <si>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</si>
  <si>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</si>
  <si>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</si>
  <si>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</si>
  <si>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</si>
  <si>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</si>
  <si>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</si>
  <si>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</si>
  <si>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</si>
  <si>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</si>
  <si>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</si>
  <si>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</si>
  <si>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</si>
  <si>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</si>
  <si>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</si>
  <si>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</si>
  <si>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</si>
  <si>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</si>
  <si>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</si>
  <si>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</si>
  <si>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</si>
  <si>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</si>
  <si>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</si>
  <si>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</si>
  <si>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</si>
  <si>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</si>
  <si>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</si>
  <si>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</si>
  <si>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</si>
  <si>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</si>
  <si>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</si>
  <si>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</si>
  <si>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</si>
  <si>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</si>
  <si>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</si>
  <si>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</si>
  <si>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</si>
  <si>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</si>
  <si>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</si>
  <si>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</si>
  <si>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</si>
  <si>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</si>
  <si>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</si>
  <si>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</si>
  <si>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</si>
  <si>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</si>
  <si>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</si>
  <si>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</si>
  <si>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</si>
  <si>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</si>
  <si>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</si>
  <si>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</si>
  <si>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</si>
  <si>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</si>
  <si>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</si>
  <si>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</si>
  <si>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</si>
  <si>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</si>
  <si>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</si>
  <si>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</si>
  <si>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</si>
  <si>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</si>
  <si>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</si>
  <si>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</si>
  <si>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</si>
  <si>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</si>
  <si>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</si>
  <si>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</si>
  <si>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</si>
  <si>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</si>
  <si>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</si>
  <si>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</si>
  <si>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</si>
  <si>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</si>
  <si>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</si>
  <si>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</si>
  <si>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</si>
  <si>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</si>
  <si>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</si>
  <si>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</si>
  <si>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</si>
  <si>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</si>
  <si>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</si>
  <si>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</si>
  <si>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</si>
  <si>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</si>
  <si>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</si>
  <si>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</si>
  <si>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</si>
  <si>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</si>
  <si>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</si>
  <si>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</si>
  <si>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</si>
  <si>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</si>
  <si>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</si>
  <si>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</si>
  <si>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</si>
  <si>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</si>
  <si>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</si>
  <si>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</si>
  <si>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</si>
  <si>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</si>
  <si>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</si>
  <si>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</si>
  <si>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</si>
  <si>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</si>
  <si>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</si>
  <si>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</si>
  <si>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</si>
  <si>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</si>
  <si>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</si>
  <si>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</si>
  <si>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</si>
  <si>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</si>
  <si>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</si>
  <si>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</si>
  <si>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</si>
  <si>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</si>
  <si>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</si>
  <si>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</si>
  <si>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</si>
  <si>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</si>
  <si>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</si>
  <si>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</si>
  <si>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</si>
  <si>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</si>
  <si>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</si>
  <si>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</si>
  <si>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</si>
  <si>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</si>
  <si>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</si>
  <si>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</si>
  <si>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</si>
  <si>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</si>
  <si>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</si>
  <si>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</si>
  <si>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</si>
  <si>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</si>
  <si>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</si>
  <si>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</si>
  <si>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</si>
  <si>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</si>
  <si>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</si>
  <si>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</si>
  <si>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</si>
  <si>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</si>
  <si>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</si>
  <si>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</si>
  <si>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</si>
  <si>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</si>
  <si>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</si>
  <si>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</si>
  <si>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</si>
  <si>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</si>
  <si>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</si>
  <si>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</si>
  <si>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</si>
  <si>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</si>
  <si>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</si>
  <si>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</si>
  <si>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</si>
  <si>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</si>
  <si>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</si>
  <si>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</si>
  <si>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</si>
  <si>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</si>
  <si>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</si>
  <si>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</si>
  <si>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</si>
  <si>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</si>
  <si>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</si>
  <si>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</si>
  <si>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</si>
  <si>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</si>
  <si>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</si>
  <si>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</si>
  <si>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</si>
  <si>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</si>
  <si>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</si>
  <si>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</si>
  <si>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</si>
  <si>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</si>
  <si>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</si>
  <si>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</si>
  <si>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</si>
  <si>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</si>
  <si>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</si>
  <si>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</si>
  <si>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</si>
  <si>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</si>
  <si>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</si>
  <si>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</si>
  <si>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</si>
  <si>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</si>
  <si>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</si>
  <si>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</si>
  <si>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</si>
  <si>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</si>
  <si>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</si>
  <si>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</si>
  <si>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</si>
  <si>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</si>
  <si>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</si>
  <si>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</si>
  <si>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</si>
  <si>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</si>
  <si>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</si>
  <si>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</si>
  <si>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</si>
  <si>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</si>
  <si>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</si>
  <si>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</si>
  <si>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</si>
  <si>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</si>
  <si>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</si>
  <si>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</si>
  <si>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</si>
  <si>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</si>
  <si>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</si>
  <si>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</si>
  <si>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</si>
  <si>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</si>
  <si>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</si>
  <si>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</si>
  <si>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</si>
  <si>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</si>
  <si>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</si>
  <si>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</si>
  <si>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</si>
  <si>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</si>
  <si>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</si>
  <si>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</si>
  <si>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</si>
  <si>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</si>
  <si>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</si>
  <si>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</si>
  <si>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</si>
  <si>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</si>
  <si>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</si>
  <si>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</si>
  <si>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</si>
  <si>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</si>
  <si>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</si>
  <si>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</si>
  <si>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</si>
  <si>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</si>
  <si>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</si>
  <si>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</si>
  <si>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</si>
  <si>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</si>
  <si>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</si>
  <si>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</si>
  <si>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</si>
  <si>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</si>
  <si>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</si>
  <si>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</si>
  <si>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</si>
  <si>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</si>
  <si>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</si>
  <si>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</si>
  <si>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</si>
  <si>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</si>
  <si>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</si>
  <si>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</si>
  <si>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</si>
  <si>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</si>
  <si>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</si>
  <si>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</si>
  <si>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</si>
  <si>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</si>
  <si>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</si>
  <si>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</si>
  <si>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</si>
  <si>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</si>
  <si>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</si>
  <si>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</si>
  <si>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</si>
  <si>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</si>
  <si>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</si>
  <si>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</si>
  <si>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</si>
  <si>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</si>
  <si>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</si>
  <si>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</si>
  <si>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</si>
  <si>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</si>
  <si>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</si>
  <si>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</si>
  <si>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</si>
  <si>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</si>
  <si>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</si>
  <si>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</si>
  <si>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</si>
  <si>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</si>
  <si>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</si>
  <si>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</si>
  <si>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</si>
  <si>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</si>
  <si>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</si>
  <si>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</si>
  <si>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</si>
  <si>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</si>
  <si>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</si>
  <si>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</si>
  <si>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</si>
  <si>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</si>
  <si>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</si>
  <si>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</si>
  <si>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</si>
  <si>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</si>
  <si>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</si>
  <si>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</si>
  <si>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</si>
  <si>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</si>
  <si>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</si>
  <si>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</si>
  <si>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</si>
  <si>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</si>
  <si>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</si>
  <si>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</si>
  <si>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</si>
  <si>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</si>
  <si>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</si>
  <si>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</si>
  <si>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</si>
  <si>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</si>
  <si>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</si>
  <si>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</si>
  <si>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</si>
  <si>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</si>
  <si>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</si>
  <si>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</si>
  <si>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</si>
  <si>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</si>
  <si>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</si>
  <si>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</si>
  <si>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</si>
  <si>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</si>
  <si>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</si>
  <si>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</si>
  <si>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</si>
  <si>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</si>
  <si>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</si>
  <si>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</si>
  <si>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</si>
  <si>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</si>
  <si>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</si>
  <si>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</si>
  <si>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</si>
  <si>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</si>
  <si>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</si>
  <si>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</si>
  <si>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</si>
  <si>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</si>
  <si>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</si>
  <si>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</si>
  <si>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</si>
  <si>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</si>
  <si>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</si>
  <si>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</si>
  <si>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</si>
  <si>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</si>
  <si>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</si>
  <si>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</si>
  <si>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</si>
  <si>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</si>
  <si>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</si>
  <si>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</si>
  <si>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</si>
  <si>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</si>
  <si>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</si>
  <si>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</si>
  <si>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</si>
  <si>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</si>
  <si>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</si>
  <si>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</si>
  <si>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</si>
  <si>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</si>
  <si>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</si>
  <si>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</si>
  <si>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</si>
  <si>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</si>
  <si>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</si>
  <si>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</si>
  <si>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</si>
  <si>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</si>
  <si>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</si>
  <si>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</si>
  <si>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</si>
  <si>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</si>
  <si>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</si>
  <si>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</si>
  <si>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</si>
  <si>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</si>
  <si>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</si>
  <si>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</si>
  <si>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</si>
  <si>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</si>
  <si>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</si>
  <si>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</si>
  <si>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</si>
  <si>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</si>
  <si>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</si>
  <si>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</si>
  <si>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</si>
  <si>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</si>
  <si>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</si>
  <si>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</si>
  <si>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</si>
  <si>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</si>
  <si>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</si>
  <si>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</si>
  <si>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</si>
  <si>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</si>
  <si>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</si>
  <si>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</si>
  <si>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</si>
  <si>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</si>
  <si>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</si>
  <si>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</si>
  <si>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</si>
  <si>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</si>
  <si>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</si>
  <si>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</si>
  <si>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</si>
  <si>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</si>
  <si>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</si>
  <si>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</si>
  <si>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</si>
  <si>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</si>
  <si>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</si>
  <si>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</si>
  <si>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</si>
  <si>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</si>
  <si>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</si>
  <si>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</si>
  <si>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</si>
  <si>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</si>
  <si>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</si>
  <si>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</si>
  <si>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</si>
  <si>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</si>
  <si>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</si>
  <si>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</si>
  <si>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</si>
  <si>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</si>
  <si>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</si>
  <si>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</si>
  <si>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</si>
  <si>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</si>
  <si>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</si>
  <si>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</si>
  <si>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</si>
  <si>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</si>
  <si>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</si>
  <si>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</si>
  <si>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</si>
  <si>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</si>
  <si>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</si>
  <si>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</si>
  <si>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</si>
  <si>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</si>
  <si>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</si>
  <si>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</si>
  <si>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</si>
  <si>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</si>
  <si>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</si>
  <si>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</si>
  <si>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</si>
  <si>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</si>
  <si>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</si>
  <si>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</si>
  <si>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</si>
  <si>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</si>
  <si>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</si>
  <si>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</si>
  <si>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</si>
  <si>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</si>
  <si>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</si>
  <si>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</si>
  <si>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</si>
  <si>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</si>
  <si>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</si>
  <si>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</si>
  <si>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</si>
  <si>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</si>
  <si>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</si>
  <si>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</si>
  <si>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</si>
  <si>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</si>
  <si>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</si>
  <si>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</si>
  <si>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</si>
  <si>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</si>
  <si>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</si>
  <si>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</si>
  <si>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</si>
  <si>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</si>
  <si>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</si>
  <si>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</si>
  <si>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</si>
  <si>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</si>
  <si>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</si>
  <si>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</si>
  <si>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</si>
  <si>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</si>
  <si>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</si>
  <si>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</si>
  <si>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</si>
  <si>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</si>
  <si>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</si>
  <si>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</si>
  <si>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</si>
  <si>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</si>
  <si>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</si>
  <si>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</si>
  <si>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</si>
  <si>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</si>
  <si>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</si>
  <si>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</si>
  <si>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</si>
  <si>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</si>
  <si>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</si>
  <si>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</si>
  <si>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</si>
  <si>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</si>
  <si>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</si>
  <si>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</si>
  <si>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</si>
  <si>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</si>
  <si>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</si>
  <si>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</si>
  <si>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</si>
  <si>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</si>
  <si>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</si>
  <si>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</si>
  <si>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</si>
  <si>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</si>
  <si>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</si>
  <si>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</si>
  <si>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</si>
  <si>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</si>
  <si>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</si>
  <si>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</si>
  <si>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</si>
  <si>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</si>
  <si>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</si>
  <si>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</si>
  <si>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</si>
  <si>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</si>
  <si>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</si>
  <si>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</si>
  <si>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</si>
  <si>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</si>
  <si>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</si>
  <si>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</si>
  <si>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</si>
  <si>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</si>
  <si>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</si>
  <si>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</si>
  <si>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</si>
  <si>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</si>
  <si>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</si>
  <si>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</si>
  <si>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</si>
  <si>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</si>
  <si>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</si>
  <si>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</si>
  <si>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</si>
  <si>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</si>
  <si>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</si>
  <si>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</si>
  <si>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</si>
  <si>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</si>
  <si>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</si>
  <si>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</si>
  <si>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</si>
  <si>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</si>
  <si>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</si>
  <si>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</si>
  <si>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</si>
  <si>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</si>
  <si>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</si>
  <si>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</si>
  <si>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</si>
  <si>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</si>
  <si>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</si>
  <si>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</si>
  <si>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</si>
  <si>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</si>
  <si>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</si>
  <si>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</si>
  <si>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</si>
  <si>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</si>
  <si>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</si>
  <si>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</si>
  <si>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</si>
  <si>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</si>
  <si>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</si>
  <si>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</si>
  <si>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</si>
  <si>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</si>
  <si>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</si>
  <si>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</si>
  <si>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</si>
  <si>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</si>
  <si>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</si>
  <si>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</si>
  <si>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</si>
  <si>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</si>
  <si>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</si>
  <si>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</si>
  <si>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</si>
  <si>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</si>
  <si>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</si>
  <si>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</si>
  <si>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</si>
  <si>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</si>
  <si>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</si>
  <si>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</si>
  <si>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</si>
  <si>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</si>
  <si>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</si>
  <si>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</si>
  <si>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</si>
  <si>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</si>
  <si>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</si>
  <si>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</si>
  <si>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</si>
  <si>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</si>
  <si>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</si>
  <si>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</si>
  <si>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</si>
  <si>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</si>
  <si>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</si>
  <si>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</si>
  <si>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</si>
  <si>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</si>
  <si>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</si>
  <si>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</si>
  <si>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</si>
  <si>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</si>
  <si>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</si>
  <si>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</si>
  <si>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</si>
  <si>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</si>
  <si>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</si>
  <si>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</si>
  <si>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</si>
  <si>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</si>
  <si>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</si>
  <si>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</si>
  <si>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</si>
  <si>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</si>
  <si>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</si>
  <si>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</si>
  <si>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</si>
  <si>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</si>
  <si>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</si>
  <si>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</si>
  <si>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</si>
  <si>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</si>
  <si>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</si>
  <si>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</si>
  <si>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</si>
  <si>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</si>
  <si>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</si>
  <si>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</si>
  <si>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</si>
  <si>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</si>
  <si>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</si>
  <si>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</si>
  <si>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</si>
  <si>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</si>
  <si>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</si>
  <si>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</si>
  <si>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</si>
  <si>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</si>
  <si>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</si>
  <si>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</si>
  <si>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</si>
  <si>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</si>
  <si>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</si>
  <si>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</si>
  <si>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</si>
  <si>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</si>
  <si>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</si>
  <si>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</si>
  <si>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</si>
  <si>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</si>
  <si>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</si>
  <si>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</si>
  <si>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</si>
  <si>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</si>
  <si>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</si>
  <si>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</si>
  <si>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</si>
  <si>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</si>
  <si>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</si>
  <si>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</si>
  <si>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</si>
  <si>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</si>
  <si>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</si>
  <si>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</si>
  <si>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</si>
  <si>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</si>
  <si>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</si>
  <si>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</si>
  <si>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</si>
  <si>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</si>
  <si>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</si>
  <si>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</si>
  <si>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</si>
  <si>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</si>
  <si>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</si>
  <si>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</si>
  <si>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</si>
  <si>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</si>
  <si>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</si>
  <si>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</si>
  <si>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</si>
  <si>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</si>
  <si>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</si>
  <si>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</si>
  <si>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</si>
  <si>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</si>
  <si>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</si>
  <si>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</si>
  <si>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</si>
  <si>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</si>
  <si>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</si>
  <si>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</si>
  <si>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</si>
  <si>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</si>
  <si>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</si>
  <si>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</si>
  <si>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</si>
  <si>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</si>
  <si>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</si>
  <si>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</si>
  <si>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</si>
  <si>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</si>
  <si>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</si>
  <si>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</si>
  <si>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</si>
  <si>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</si>
  <si>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</si>
  <si>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</si>
  <si>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</si>
  <si>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</si>
  <si>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</si>
  <si>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</si>
  <si>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</si>
  <si>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</si>
  <si>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</si>
  <si>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</si>
  <si>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</si>
  <si>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</si>
  <si>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</si>
  <si>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</si>
  <si>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</si>
  <si>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</si>
  <si>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</si>
  <si>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</si>
  <si>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</si>
  <si>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</si>
  <si>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</si>
  <si>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</si>
  <si>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</si>
  <si>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</si>
  <si>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</si>
  <si>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</si>
  <si>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</si>
  <si>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</si>
  <si>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</si>
  <si>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</si>
  <si>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</si>
  <si>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</si>
  <si>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</si>
  <si>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</si>
  <si>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</si>
  <si>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</si>
  <si>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</si>
  <si>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</si>
  <si>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</si>
  <si>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</si>
  <si>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</si>
  <si>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</si>
  <si>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</si>
  <si>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</si>
  <si>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</si>
  <si>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</si>
  <si>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</si>
  <si>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</si>
  <si>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</si>
  <si>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</si>
  <si>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</si>
  <si>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</si>
  <si>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</si>
  <si>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</si>
  <si>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</si>
  <si>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</si>
  <si>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</si>
  <si>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</si>
  <si>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</si>
  <si>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</si>
  <si>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</si>
  <si>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</si>
  <si>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</si>
  <si>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</si>
  <si>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</si>
  <si>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</si>
  <si>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</si>
  <si>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</si>
  <si>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</si>
  <si>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</si>
  <si>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</si>
  <si>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</si>
  <si>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</si>
  <si>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</si>
  <si>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</si>
  <si>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</si>
  <si>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</si>
  <si>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</si>
  <si>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</si>
  <si>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</si>
  <si>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</si>
  <si>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</si>
  <si>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</si>
  <si>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</si>
  <si>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</si>
  <si>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</si>
  <si>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</si>
  <si>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</si>
  <si>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</si>
  <si>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</si>
  <si>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</si>
  <si>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</si>
  <si>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</si>
  <si>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</si>
  <si>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</si>
  <si>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</si>
  <si>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</si>
  <si>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</si>
  <si>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</si>
  <si>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</si>
  <si>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</si>
  <si>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</si>
  <si>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</si>
  <si>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</si>
  <si>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</si>
  <si>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</si>
  <si>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</si>
  <si>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</si>
  <si>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</si>
  <si>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</si>
  <si>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</si>
  <si>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</si>
  <si>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</si>
  <si>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</si>
  <si>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</si>
  <si>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</si>
  <si>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</si>
  <si>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</si>
  <si>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</si>
  <si>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</si>
  <si>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</si>
  <si>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</si>
  <si>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</si>
  <si>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</si>
  <si>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</si>
  <si>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</si>
  <si>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</si>
  <si>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</si>
  <si>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</si>
  <si>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</si>
  <si>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</si>
  <si>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</si>
  <si>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</si>
  <si>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</si>
  <si>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</si>
  <si>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</si>
  <si>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</si>
  <si>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</si>
  <si>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</si>
  <si>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</si>
  <si>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</si>
  <si>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</si>
  <si>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</si>
  <si>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</si>
  <si>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</si>
  <si>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</si>
  <si>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</si>
  <si>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</si>
  <si>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</si>
  <si>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</si>
  <si>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</si>
  <si>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</si>
  <si>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</si>
  <si>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</si>
  <si>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</si>
  <si>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</si>
  <si>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</si>
  <si>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</si>
  <si>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</si>
  <si>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</si>
  <si>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</si>
  <si>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</si>
  <si>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</si>
  <si>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</si>
  <si>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</si>
  <si>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</si>
  <si>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</si>
  <si>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</si>
  <si>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</si>
  <si>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</si>
  <si>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</si>
  <si>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</si>
  <si>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</si>
  <si>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</si>
  <si>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</si>
  <si>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</si>
  <si>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</si>
  <si>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</si>
  <si>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</si>
  <si>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</si>
  <si>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</si>
  <si>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</si>
  <si>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</si>
  <si>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</si>
  <si>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</si>
  <si>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</si>
  <si>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</si>
  <si>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</si>
  <si>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</si>
  <si>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</si>
  <si>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</si>
  <si>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</si>
  <si>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</si>
  <si>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</si>
  <si>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</si>
  <si>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</si>
  <si>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</si>
  <si>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</si>
  <si>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</si>
  <si>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</si>
  <si>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</si>
  <si>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</si>
  <si>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</si>
  <si>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</si>
  <si>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</si>
  <si>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</si>
  <si>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</si>
  <si>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</si>
  <si>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</si>
  <si>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</si>
  <si>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</si>
  <si>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</si>
  <si>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</si>
  <si>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</si>
  <si>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</si>
  <si>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</si>
  <si>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</si>
  <si>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</si>
  <si>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</si>
  <si>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</si>
  <si>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</si>
  <si>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</si>
  <si>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</si>
  <si>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</si>
  <si>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</si>
  <si>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</si>
  <si>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</si>
  <si>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</si>
  <si>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</si>
  <si>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</si>
  <si>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</si>
  <si>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</si>
  <si>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</si>
  <si>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</si>
  <si>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</si>
  <si>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</si>
  <si>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</si>
  <si>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</si>
  <si>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</si>
  <si>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</si>
  <si>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</si>
  <si>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</si>
  <si>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</si>
  <si>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</si>
  <si>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</si>
  <si>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</si>
  <si>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</si>
  <si>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</si>
  <si>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</si>
  <si>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</si>
  <si>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</si>
  <si>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</si>
  <si>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</si>
  <si>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</si>
  <si>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</si>
  <si>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</si>
  <si>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</si>
  <si>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</si>
  <si>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</si>
  <si>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</si>
  <si>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</si>
  <si>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</si>
  <si>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</si>
  <si>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</si>
  <si>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</si>
  <si>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</si>
  <si>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</si>
  <si>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</si>
  <si>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</si>
  <si>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</si>
  <si>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</si>
  <si>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</si>
  <si>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</si>
  <si>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</si>
  <si>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</si>
  <si>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</si>
  <si>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</si>
  <si>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</si>
  <si>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</si>
  <si>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</si>
  <si>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</si>
  <si>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</si>
  <si>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</si>
  <si>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</si>
  <si>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</si>
  <si>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</si>
  <si>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</si>
  <si>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</si>
  <si>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</si>
  <si>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</si>
  <si>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</si>
  <si>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</si>
  <si>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</si>
  <si>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</si>
  <si>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</si>
  <si>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</si>
  <si>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</si>
  <si>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</si>
  <si>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</si>
  <si>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</si>
  <si>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</si>
  <si>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</si>
  <si>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</si>
  <si>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</si>
  <si>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</si>
  <si>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</si>
  <si>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</si>
  <si>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</si>
  <si>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</si>
  <si>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</si>
  <si>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</si>
  <si>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</si>
  <si>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</si>
  <si>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</si>
  <si>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</si>
  <si>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</si>
  <si>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</si>
  <si>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</si>
  <si>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</si>
  <si>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</si>
  <si>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</si>
  <si>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</si>
  <si>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</si>
  <si>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</si>
  <si>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</si>
  <si>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</si>
  <si>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</si>
  <si>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</si>
  <si>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</si>
  <si>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</si>
  <si>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</si>
  <si>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</si>
  <si>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</si>
  <si>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</si>
  <si>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</si>
  <si>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</si>
  <si>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</si>
  <si>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</si>
  <si>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</si>
  <si>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</si>
  <si>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</si>
  <si>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</si>
  <si>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</si>
  <si>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</si>
  <si>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</si>
  <si>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</si>
  <si>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</si>
  <si>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</si>
  <si>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</si>
  <si>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</si>
  <si>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</si>
  <si>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</si>
  <si>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</si>
  <si>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</si>
  <si>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</si>
  <si>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</si>
  <si>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</si>
  <si>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</si>
  <si>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</si>
  <si>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</si>
  <si>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</si>
  <si>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</si>
  <si>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</si>
  <si>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</si>
  <si>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</si>
  <si>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</si>
  <si>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</si>
  <si>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</si>
  <si>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</si>
  <si>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</si>
  <si>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</si>
  <si>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</si>
  <si>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</si>
  <si>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</si>
  <si>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</si>
  <si>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</si>
  <si>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</si>
  <si>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</si>
  <si>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</si>
  <si>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</si>
  <si>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</si>
  <si>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</si>
  <si>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</si>
  <si>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</si>
  <si>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</si>
  <si>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</si>
  <si>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</si>
  <si>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</si>
  <si>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</si>
  <si>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</si>
  <si>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</si>
  <si>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</si>
  <si>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</si>
  <si>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</si>
  <si>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</si>
  <si>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</si>
  <si>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</si>
  <si>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</si>
  <si>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</si>
  <si>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</si>
  <si>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</si>
  <si>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</si>
  <si>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</si>
  <si>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</si>
  <si>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</si>
  <si>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</si>
  <si>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</si>
  <si>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</si>
  <si>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</si>
  <si>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</si>
  <si>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</si>
  <si>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</si>
  <si>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</si>
  <si>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</si>
  <si>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</si>
  <si>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</si>
  <si>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</si>
  <si>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</si>
  <si>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</si>
  <si>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</si>
  <si>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</si>
  <si>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</si>
  <si>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</si>
  <si>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</si>
  <si>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</si>
  <si>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</si>
  <si>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</si>
  <si>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</si>
  <si>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</si>
  <si>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</si>
  <si>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</si>
  <si>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</si>
  <si>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</si>
  <si>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</si>
  <si>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</si>
  <si>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</si>
  <si>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</si>
  <si>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</si>
  <si>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</si>
  <si>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</si>
  <si>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</si>
  <si>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</si>
  <si>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</si>
  <si>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</si>
  <si>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</si>
  <si>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</si>
  <si>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</si>
  <si>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</si>
  <si>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</si>
  <si>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</si>
  <si>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</si>
  <si>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</si>
  <si>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</si>
  <si>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</si>
  <si>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</si>
  <si>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</si>
  <si>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</si>
  <si>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</si>
  <si>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</si>
  <si>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</si>
  <si>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</si>
  <si>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</si>
  <si>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</si>
  <si>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</si>
  <si>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</si>
  <si>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</si>
  <si>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</si>
  <si>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</si>
  <si>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</si>
  <si>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</si>
  <si>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</si>
  <si>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</si>
  <si>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</si>
  <si>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</si>
  <si>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</si>
  <si>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</si>
  <si>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</si>
  <si>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</si>
  <si>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</si>
  <si>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</si>
  <si>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</si>
  <si>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</si>
  <si>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</si>
  <si>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</si>
  <si>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</si>
  <si>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</si>
  <si>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</si>
  <si>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</si>
  <si>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</si>
  <si>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</si>
  <si>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</si>
  <si>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</si>
  <si>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</si>
  <si>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</si>
  <si>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</si>
  <si>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</si>
  <si>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</si>
  <si>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</si>
  <si>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</si>
  <si>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</si>
  <si>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</si>
  <si>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</si>
  <si>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</si>
  <si>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</si>
  <si>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</si>
  <si>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</si>
  <si>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</si>
  <si>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</si>
  <si>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</si>
  <si>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</si>
  <si>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</si>
  <si>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</si>
  <si>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</si>
  <si>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</si>
  <si>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</si>
  <si>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</si>
  <si>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</si>
  <si>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</si>
  <si>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</si>
  <si>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</si>
  <si>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</si>
  <si>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</si>
  <si>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</si>
  <si>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</si>
  <si>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</si>
  <si>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</si>
  <si>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</si>
  <si>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</si>
  <si>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</si>
  <si>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</si>
  <si>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</si>
  <si>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</si>
  <si>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</si>
  <si>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</si>
  <si>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</si>
  <si>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</si>
  <si>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</si>
  <si>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</si>
  <si>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</si>
  <si>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</si>
  <si>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</si>
  <si>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</si>
  <si>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</si>
  <si>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</si>
  <si>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</si>
  <si>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</si>
  <si>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</si>
  <si>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</si>
  <si>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</si>
  <si>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</si>
  <si>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</si>
  <si>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</si>
  <si>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</si>
  <si>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</si>
  <si>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</si>
  <si>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</si>
  <si>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</si>
  <si>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</si>
  <si>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</si>
  <si>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</si>
  <si>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</si>
  <si>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</si>
  <si>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</si>
  <si>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</si>
  <si>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</si>
  <si>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</si>
  <si>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</si>
  <si>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</si>
  <si>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</si>
  <si>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</si>
  <si>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</si>
  <si>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</si>
  <si>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</si>
  <si>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</si>
  <si>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</si>
  <si>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</si>
  <si>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</si>
  <si>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</si>
  <si>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</si>
  <si>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</si>
  <si>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</si>
  <si>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</si>
  <si>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</si>
  <si>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</si>
  <si>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</si>
  <si>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</si>
  <si>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</si>
  <si>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</si>
  <si>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</si>
  <si>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</si>
  <si>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</si>
  <si>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</si>
  <si>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</si>
  <si>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</si>
  <si>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</si>
  <si>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</si>
  <si>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</si>
  <si>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</si>
  <si>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</si>
  <si>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</si>
  <si>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</si>
  <si>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</si>
  <si>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</si>
  <si>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</si>
  <si>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</si>
  <si>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</si>
  <si>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</si>
  <si>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</si>
  <si>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</si>
  <si>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</si>
  <si>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</si>
  <si>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</si>
  <si>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</si>
  <si>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</si>
  <si>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</si>
  <si>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</si>
  <si>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</si>
  <si>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</si>
  <si>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</si>
  <si>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</si>
  <si>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</si>
  <si>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</si>
  <si>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</si>
  <si>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</si>
  <si>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</si>
  <si>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</si>
  <si>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</si>
  <si>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</si>
  <si>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</si>
  <si>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</si>
  <si>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</si>
  <si>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</si>
  <si>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</si>
  <si>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</si>
  <si>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</si>
  <si>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</si>
  <si>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</si>
  <si>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</si>
  <si>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</si>
  <si>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</si>
  <si>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</si>
  <si>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</si>
  <si>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</si>
  <si>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</si>
  <si>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</si>
  <si>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</si>
  <si>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</si>
  <si>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</si>
  <si>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</si>
  <si>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</si>
  <si>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</si>
  <si>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</si>
  <si>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</si>
  <si>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</si>
  <si>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</si>
  <si>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</si>
  <si>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</si>
  <si>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</si>
  <si>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</si>
  <si>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</si>
  <si>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</si>
  <si>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</si>
  <si>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</si>
  <si>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</si>
  <si>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</si>
  <si>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</si>
  <si>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</si>
  <si>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</si>
  <si>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</si>
  <si>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</si>
  <si>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</si>
  <si>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</si>
  <si>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</si>
  <si>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</si>
  <si>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</si>
  <si>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</si>
  <si>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</si>
  <si>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</si>
  <si>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</si>
  <si>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</si>
  <si>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</si>
  <si>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</si>
  <si>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</si>
  <si>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</si>
  <si>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</si>
  <si>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</si>
  <si>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</si>
  <si>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</si>
  <si>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</si>
  <si>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</si>
  <si>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</si>
  <si>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</si>
  <si>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</si>
  <si>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</si>
  <si>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</si>
  <si>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</si>
  <si>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</si>
  <si>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</si>
  <si>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</si>
  <si>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</si>
  <si>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</si>
  <si>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</si>
  <si>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</si>
  <si>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</si>
  <si>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</si>
  <si>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</si>
  <si>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</si>
  <si>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</si>
  <si>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</si>
  <si>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</si>
  <si>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</si>
  <si>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</si>
  <si>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</si>
  <si>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</si>
  <si>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</si>
  <si>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</si>
  <si>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</si>
  <si>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</si>
  <si>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</si>
  <si>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</si>
  <si>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</si>
  <si>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</si>
  <si>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</si>
  <si>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</si>
  <si>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</si>
  <si>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</si>
  <si>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</si>
  <si>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</si>
  <si>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</si>
  <si>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</si>
  <si>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</si>
  <si>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</si>
  <si>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</si>
  <si>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</si>
  <si>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</si>
  <si>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</si>
  <si>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</si>
  <si>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</si>
  <si>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</si>
  <si>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</si>
  <si>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</si>
  <si>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</si>
  <si>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</si>
  <si>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</si>
  <si>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</si>
  <si>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</si>
  <si>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</si>
  <si>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</si>
  <si>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</si>
  <si>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</si>
  <si>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</si>
  <si>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</si>
  <si>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</si>
  <si>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</si>
  <si>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</si>
  <si>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</si>
  <si>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</si>
  <si>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</si>
  <si>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</si>
  <si>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</si>
  <si>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</si>
  <si>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</si>
  <si>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</si>
  <si>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</si>
  <si>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</si>
  <si>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</si>
  <si>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</si>
  <si>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</si>
  <si>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</si>
  <si>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</si>
  <si>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</si>
  <si>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</si>
  <si>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</si>
  <si>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</si>
  <si>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</si>
  <si>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</si>
  <si>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</si>
  <si>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</si>
  <si>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</si>
  <si>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</si>
  <si>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</si>
  <si>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</si>
  <si>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</si>
  <si>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</si>
  <si>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</si>
  <si>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</si>
  <si>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</si>
  <si>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</si>
  <si>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</si>
  <si>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</si>
  <si>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</si>
  <si>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</si>
  <si>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</si>
  <si>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</si>
  <si>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</si>
  <si>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</si>
  <si>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</si>
  <si>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</si>
  <si>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</si>
  <si>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</si>
  <si>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</si>
  <si>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</si>
  <si>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</si>
  <si>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</si>
  <si>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</si>
  <si>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</si>
  <si>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</si>
  <si>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</si>
  <si>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</si>
  <si>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</si>
  <si>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</si>
  <si>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</si>
  <si>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</si>
  <si>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</si>
  <si>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</si>
  <si>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</si>
  <si>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</si>
  <si>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</si>
  <si>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</si>
  <si>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</si>
  <si>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</si>
  <si>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</si>
  <si>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</si>
  <si>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</si>
  <si>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</si>
  <si>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</si>
  <si>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</si>
  <si>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</si>
  <si>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</si>
  <si>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</si>
  <si>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</si>
  <si>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</si>
  <si>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</si>
  <si>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</si>
  <si>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</si>
  <si>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</si>
  <si>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</si>
  <si>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</si>
  <si>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</si>
  <si>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</si>
  <si>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</si>
  <si>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</si>
  <si>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</si>
  <si>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</si>
  <si>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</si>
  <si>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</si>
  <si>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</si>
  <si>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</si>
  <si>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</si>
  <si>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</si>
  <si>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</si>
  <si>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</si>
  <si>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</si>
  <si>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</si>
  <si>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</si>
  <si>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</si>
  <si>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</si>
  <si>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</si>
  <si>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</si>
  <si>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</si>
  <si>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</si>
  <si>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</si>
  <si>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</si>
  <si>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</si>
  <si>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</si>
  <si>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</si>
  <si>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</si>
  <si>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</si>
  <si>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</si>
  <si>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</si>
  <si>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</si>
  <si>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</si>
  <si>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</si>
  <si>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</si>
  <si>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</si>
  <si>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</si>
  <si>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</si>
  <si>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</si>
  <si>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</si>
  <si>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</si>
  <si>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</si>
  <si>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</si>
  <si>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</si>
  <si>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</si>
  <si>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</si>
  <si>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</si>
  <si>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</si>
  <si>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</si>
  <si>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</si>
  <si>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</si>
  <si>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</si>
  <si>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</si>
  <si>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</si>
  <si>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</si>
  <si>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</si>
  <si>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</si>
  <si>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</si>
  <si>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</si>
  <si>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</si>
  <si>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</si>
  <si>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</si>
  <si>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</si>
  <si>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</si>
  <si>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</si>
  <si>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</si>
  <si>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</si>
  <si>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</si>
  <si>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</si>
  <si>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</si>
  <si>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</si>
  <si>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</si>
  <si>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</si>
  <si>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</si>
  <si>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</si>
  <si>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</si>
  <si>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</si>
  <si>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</si>
  <si>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</si>
  <si>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</si>
  <si>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</si>
  <si>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</si>
  <si>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</si>
  <si>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</si>
  <si>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</si>
  <si>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</si>
  <si>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</si>
  <si>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</si>
  <si>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</si>
  <si>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</si>
  <si>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</si>
  <si>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</si>
  <si>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</si>
  <si>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</si>
  <si>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</si>
  <si>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</si>
  <si>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</si>
  <si>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</si>
  <si>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</si>
  <si>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</si>
  <si>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</si>
  <si>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</si>
  <si>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</si>
  <si>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</si>
  <si>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</si>
  <si>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</si>
  <si>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</si>
  <si>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</si>
  <si>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</si>
  <si>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</si>
  <si>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</si>
  <si>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</si>
  <si>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</si>
  <si>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</si>
  <si>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</si>
  <si>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</si>
  <si>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</si>
  <si>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</si>
  <si>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</si>
  <si>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</si>
  <si>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</si>
  <si>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</si>
  <si>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</si>
  <si>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</si>
  <si>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</si>
  <si>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</si>
  <si>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</si>
  <si>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</si>
  <si>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</si>
  <si>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</si>
  <si>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</si>
  <si>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</si>
  <si>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</si>
  <si>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</si>
  <si>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</si>
  <si>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</si>
  <si>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</si>
  <si>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</si>
  <si>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</si>
  <si>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</si>
  <si>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</si>
  <si>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</si>
  <si>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</si>
  <si>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</si>
  <si>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</si>
  <si>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</si>
  <si>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</si>
  <si>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</si>
  <si>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</si>
  <si>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</si>
  <si>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</si>
  <si>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</si>
  <si>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</si>
  <si>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</si>
  <si>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</si>
  <si>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</si>
  <si>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</si>
  <si>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</si>
  <si>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</si>
  <si>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</si>
  <si>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</si>
  <si>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</si>
  <si>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</si>
  <si>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</si>
  <si>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</si>
  <si>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</si>
  <si>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</si>
  <si>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</si>
  <si>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</si>
  <si>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</si>
  <si>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</si>
  <si>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</si>
  <si>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</si>
  <si>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</si>
  <si>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</si>
  <si>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</si>
  <si>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</si>
  <si>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</si>
  <si>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</si>
  <si>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</si>
  <si>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</si>
  <si>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</si>
  <si>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</si>
  <si>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</si>
  <si>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</si>
  <si>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</si>
  <si>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</si>
  <si>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</si>
  <si>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</si>
  <si>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</si>
  <si>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</si>
  <si>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</si>
  <si>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</si>
  <si>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</si>
  <si>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</si>
  <si>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</si>
  <si>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</si>
  <si>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</si>
  <si>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</si>
  <si>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</si>
  <si>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</si>
  <si>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</si>
  <si>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</si>
  <si>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</si>
  <si>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</si>
  <si>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</si>
  <si>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</si>
  <si>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</si>
  <si>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</si>
  <si>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</si>
  <si>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</si>
  <si>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</si>
  <si>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</si>
  <si>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</si>
  <si>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</si>
  <si>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</si>
  <si>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</si>
  <si>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</si>
  <si>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</si>
  <si>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</si>
  <si>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</si>
  <si>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</si>
  <si>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</si>
  <si>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</si>
  <si>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</si>
  <si>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</si>
  <si>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</si>
  <si>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</si>
  <si>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</si>
  <si>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</si>
  <si>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</si>
  <si>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</si>
  <si>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</si>
  <si>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</si>
  <si>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</si>
  <si>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</si>
  <si>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</si>
  <si>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</si>
  <si>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</si>
  <si>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</si>
  <si>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</si>
  <si>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</si>
  <si>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</si>
  <si>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</si>
  <si>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</si>
  <si>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</si>
  <si>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</si>
  <si>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</si>
  <si>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</si>
  <si>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</si>
  <si>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</si>
  <si>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</si>
  <si>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</si>
  <si>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</si>
  <si>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</si>
  <si>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</si>
  <si>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</si>
  <si>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</si>
  <si>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</si>
  <si>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</si>
  <si>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</si>
  <si>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</si>
  <si>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</si>
  <si>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</si>
  <si>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</si>
  <si>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</si>
  <si>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</si>
  <si>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</si>
  <si>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</si>
  <si>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</si>
  <si>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</si>
  <si>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</si>
  <si>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</si>
  <si>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</si>
  <si>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</si>
  <si>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</si>
  <si>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</si>
  <si>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</si>
  <si>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</si>
  <si>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</si>
  <si>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</si>
  <si>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</si>
  <si>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</si>
  <si>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</si>
  <si>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</si>
  <si>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</si>
  <si>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</si>
  <si>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</si>
  <si>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</si>
  <si>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</si>
  <si>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</si>
  <si>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</si>
  <si>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</si>
  <si>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</si>
  <si>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</si>
  <si>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</si>
  <si>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</si>
  <si>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</si>
  <si>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</si>
  <si>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</si>
  <si>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</si>
  <si>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</si>
  <si>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</si>
  <si>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</si>
  <si>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</si>
  <si>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</si>
  <si>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</si>
  <si>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</si>
  <si>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</si>
  <si>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</si>
  <si>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</si>
  <si>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</si>
  <si>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</si>
  <si>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</si>
  <si>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</si>
  <si>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</si>
  <si>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</si>
  <si>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</si>
  <si>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</si>
  <si>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</si>
  <si>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</si>
  <si>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</si>
  <si>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</si>
  <si>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</si>
  <si>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</si>
  <si>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</si>
  <si>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</si>
  <si>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</si>
  <si>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</si>
  <si>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</si>
  <si>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</si>
  <si>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</si>
  <si>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</si>
  <si>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</si>
  <si>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</si>
  <si>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</si>
  <si>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</si>
  <si>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</si>
  <si>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</si>
  <si>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</si>
  <si>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</si>
  <si>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</si>
  <si>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</si>
  <si>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</si>
  <si>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</si>
  <si>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</si>
  <si>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</si>
  <si>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</si>
  <si>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</si>
  <si>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</si>
  <si>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</si>
  <si>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</si>
  <si>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</si>
  <si>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</si>
  <si>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</si>
  <si>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</si>
  <si>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</si>
  <si>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</si>
  <si>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</si>
  <si>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</si>
  <si>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</si>
  <si>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</si>
  <si>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</si>
  <si>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</si>
  <si>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</si>
  <si>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</si>
  <si>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</si>
  <si>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</si>
  <si>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</si>
  <si>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</si>
  <si>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</si>
  <si>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</si>
  <si>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</si>
  <si>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</si>
  <si>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</si>
  <si>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</si>
  <si>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</si>
  <si>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</si>
  <si>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</si>
  <si>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</si>
  <si>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</si>
  <si>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</si>
  <si>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</si>
  <si>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</si>
  <si>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</si>
  <si>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</si>
  <si>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</si>
  <si>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</si>
  <si>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</si>
  <si>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</si>
  <si>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</si>
  <si>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</si>
  <si>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</si>
  <si>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</si>
  <si>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</si>
  <si>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</si>
  <si>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</si>
  <si>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</si>
  <si>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</si>
  <si>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</si>
  <si>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</si>
  <si>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</si>
  <si>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</si>
  <si>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</si>
  <si>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</si>
  <si>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</si>
  <si>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</si>
  <si>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</si>
  <si>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</si>
  <si>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</si>
  <si>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</si>
  <si>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</si>
  <si>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</si>
  <si>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</si>
  <si>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</si>
  <si>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</si>
  <si>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</si>
  <si>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</si>
  <si>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</si>
  <si>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</si>
  <si>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</si>
  <si>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</si>
  <si>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</si>
  <si>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</si>
  <si>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</si>
  <si>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</si>
  <si>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</si>
  <si>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</si>
  <si>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</si>
  <si>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</si>
  <si>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</si>
  <si>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</si>
  <si>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</si>
  <si>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</si>
  <si>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</si>
  <si>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</si>
  <si>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</si>
  <si>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</si>
  <si>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</si>
  <si>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</si>
  <si>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</si>
  <si>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</si>
  <si>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</si>
  <si>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</si>
  <si>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</si>
  <si>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</si>
  <si>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</si>
  <si>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</si>
  <si>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</si>
  <si>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</si>
  <si>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</si>
  <si>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</si>
  <si>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</si>
  <si>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</si>
  <si>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</si>
  <si>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</si>
  <si>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</si>
  <si>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</si>
  <si>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</si>
  <si>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</si>
  <si>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</si>
  <si>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</si>
  <si>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</si>
  <si>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</si>
  <si>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</si>
  <si>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</si>
  <si>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</si>
  <si>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</si>
  <si>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</si>
  <si>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</si>
  <si>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</si>
  <si>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</si>
  <si>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</si>
  <si>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</si>
  <si>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</si>
  <si>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</si>
  <si>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</si>
  <si>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</si>
  <si>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</si>
  <si>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</si>
  <si>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</si>
  <si>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</si>
  <si>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</si>
  <si>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</si>
  <si>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</si>
  <si>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</si>
  <si>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</si>
  <si>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</si>
  <si>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</si>
  <si>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</si>
  <si>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</si>
  <si>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</si>
  <si>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</si>
  <si>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</si>
  <si>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</si>
  <si>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</si>
  <si>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</si>
  <si>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</si>
  <si>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</si>
  <si>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</si>
  <si>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</si>
  <si>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</si>
  <si>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</si>
  <si>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</si>
  <si>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</si>
  <si>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</si>
  <si>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</si>
  <si>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</si>
  <si>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</si>
  <si>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</si>
  <si>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</si>
  <si>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</si>
  <si>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</si>
  <si>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</si>
  <si>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</si>
  <si>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</si>
  <si>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</si>
  <si>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</si>
  <si>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</si>
  <si>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</si>
  <si>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</si>
  <si>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</si>
  <si>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</si>
  <si>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</si>
  <si>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</si>
  <si>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</si>
  <si>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</si>
  <si>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</si>
  <si>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</si>
  <si>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</si>
  <si>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</si>
  <si>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</si>
  <si>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</si>
  <si>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</si>
  <si>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</si>
  <si>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</si>
  <si>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</si>
  <si>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</si>
  <si>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</si>
  <si>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</si>
  <si>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</si>
  <si>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</si>
  <si>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</si>
  <si>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</si>
  <si>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</si>
  <si>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</si>
  <si>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</si>
  <si>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</si>
  <si>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</si>
  <si>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</si>
  <si>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</si>
  <si>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</si>
  <si>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</si>
  <si>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</si>
  <si>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</si>
  <si>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</si>
  <si>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</si>
  <si>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</si>
  <si>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</si>
  <si>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</si>
  <si>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</si>
  <si>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</si>
  <si>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</si>
  <si>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</si>
  <si>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</si>
  <si>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</si>
  <si>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</si>
  <si>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</si>
  <si>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</si>
  <si>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</si>
  <si>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</si>
  <si>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</si>
  <si>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</si>
  <si>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</si>
  <si>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</si>
  <si>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</si>
  <si>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</si>
  <si>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</si>
  <si>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</si>
  <si>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</si>
  <si>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</si>
  <si>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</si>
  <si>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</si>
  <si>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</si>
  <si>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</si>
  <si>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</si>
  <si>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</si>
  <si>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</si>
  <si>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</si>
  <si>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</si>
  <si>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</si>
  <si>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</si>
  <si>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</si>
  <si>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</si>
  <si>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</si>
  <si>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</si>
  <si>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</si>
  <si>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</si>
  <si>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</si>
  <si>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</si>
  <si>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</si>
  <si>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</si>
  <si>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</si>
  <si>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</si>
  <si>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</si>
  <si>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</si>
  <si>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</si>
  <si>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</si>
  <si>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</si>
  <si>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</si>
  <si>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</si>
  <si>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</si>
  <si>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</si>
  <si>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</si>
  <si>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</si>
  <si>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</si>
  <si>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</si>
  <si>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</si>
  <si>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</si>
  <si>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</si>
  <si>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</si>
  <si>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</si>
  <si>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</si>
  <si>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</si>
  <si>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</si>
  <si>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</si>
  <si>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</si>
  <si>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</si>
  <si>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</si>
  <si>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</si>
  <si>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</si>
  <si>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</si>
  <si>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</si>
  <si>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</si>
  <si>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</si>
  <si>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</si>
  <si>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</si>
  <si>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</si>
  <si>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</si>
  <si>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</si>
  <si>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</si>
  <si>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</si>
  <si>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</si>
  <si>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</si>
  <si>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</si>
  <si>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</si>
  <si>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</si>
  <si>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</si>
  <si>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</si>
  <si>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</si>
  <si>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</si>
  <si>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</si>
  <si>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</si>
  <si>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</si>
  <si>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</si>
  <si>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</si>
  <si>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</si>
  <si>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</si>
  <si>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</si>
  <si>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</si>
  <si>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</si>
  <si>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</si>
  <si>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</si>
  <si>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</si>
  <si>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</si>
  <si>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</si>
  <si>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</si>
  <si>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</si>
  <si>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</si>
  <si>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</si>
  <si>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</si>
  <si>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</si>
  <si>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</si>
  <si>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</si>
  <si>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</si>
  <si>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</si>
  <si>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</si>
  <si>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</si>
  <si>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</si>
  <si>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</si>
  <si>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</si>
  <si>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</si>
  <si>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</si>
  <si>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</si>
  <si>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</si>
  <si>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</si>
  <si>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</si>
  <si>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</si>
  <si>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</si>
  <si>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</si>
  <si>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</si>
  <si>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</si>
  <si>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</si>
  <si>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</si>
  <si>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</si>
  <si>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</si>
  <si>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</si>
  <si>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</si>
  <si>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</si>
  <si>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</si>
  <si>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</si>
  <si>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</si>
  <si>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</si>
  <si>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</si>
  <si>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</si>
  <si>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</si>
  <si>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</si>
  <si>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</si>
  <si>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</si>
  <si>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</si>
  <si>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</si>
  <si>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</si>
  <si>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</si>
  <si>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</si>
  <si>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</si>
  <si>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</si>
  <si>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</si>
  <si>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</si>
  <si>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</si>
  <si>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</si>
  <si>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</si>
  <si>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</si>
  <si>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</si>
  <si>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</si>
  <si>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</si>
  <si>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</si>
  <si>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</si>
  <si>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</si>
  <si>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</si>
  <si>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</si>
  <si>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</si>
  <si>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</si>
  <si>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</si>
  <si>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</si>
  <si>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</si>
  <si>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</si>
  <si>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</si>
  <si>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</si>
  <si>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</si>
  <si>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</si>
  <si>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</si>
  <si>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</si>
  <si>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</si>
  <si>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</si>
  <si>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</si>
  <si>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</si>
  <si>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</si>
  <si>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</si>
  <si>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</si>
  <si>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</si>
  <si>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</si>
  <si>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</si>
  <si>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</si>
  <si>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</si>
  <si>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</si>
  <si>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</si>
  <si>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</si>
  <si>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</si>
  <si>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</si>
  <si>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</si>
  <si>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</si>
  <si>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</si>
  <si>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</si>
  <si>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</si>
  <si>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</si>
  <si>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</si>
  <si>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</si>
  <si>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</si>
  <si>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</si>
  <si>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</si>
  <si>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</si>
  <si>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</si>
  <si>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</si>
  <si>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</si>
  <si>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</si>
  <si>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</si>
  <si>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</si>
  <si>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</si>
  <si>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</si>
  <si>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</si>
  <si>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</si>
  <si>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</si>
  <si>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</si>
  <si>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</si>
  <si>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</si>
  <si>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</si>
  <si>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</si>
  <si>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</si>
  <si>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</si>
  <si>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</si>
  <si>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</si>
  <si>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</si>
  <si>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</si>
  <si>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</si>
  <si>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</si>
  <si>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</si>
  <si>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</si>
  <si>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</si>
  <si>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</si>
  <si>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</si>
  <si>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</si>
  <si>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</si>
  <si>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</si>
  <si>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</si>
  <si>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</si>
  <si>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</si>
  <si>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</si>
  <si>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</si>
  <si>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</si>
  <si>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</si>
  <si>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</si>
  <si>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</si>
  <si>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</si>
  <si>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</si>
  <si>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</si>
  <si>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</si>
  <si>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</si>
  <si>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</si>
  <si>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</si>
  <si>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</si>
  <si>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</si>
  <si>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</si>
  <si>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</si>
  <si>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</si>
  <si>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</si>
  <si>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</si>
  <si>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</si>
  <si>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</si>
  <si>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</si>
  <si>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</si>
  <si>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</si>
  <si>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</si>
  <si>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</si>
  <si>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</si>
  <si>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</si>
  <si>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</si>
  <si>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</si>
  <si>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</si>
  <si>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</si>
  <si>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</si>
  <si>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</si>
  <si>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</si>
  <si>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</si>
  <si>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</si>
  <si>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</si>
  <si>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</si>
  <si>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</si>
  <si>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</si>
  <si>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</si>
  <si>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</si>
  <si>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</si>
  <si>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</si>
  <si>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</si>
  <si>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</si>
  <si>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</si>
  <si>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</si>
  <si>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</si>
  <si>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</si>
  <si>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</si>
  <si>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</si>
  <si>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</si>
  <si>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</si>
  <si>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</si>
  <si>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</si>
  <si>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</si>
  <si>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</si>
  <si>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</si>
  <si>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</si>
  <si>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</si>
  <si>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</si>
  <si>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</si>
  <si>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</si>
  <si>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</si>
  <si>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</si>
  <si>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</si>
  <si>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</si>
  <si>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</si>
  <si>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</si>
  <si>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</si>
  <si>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</si>
  <si>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</si>
  <si>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</si>
  <si>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</si>
  <si>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</si>
  <si>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</si>
  <si>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</si>
  <si>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</si>
  <si>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</si>
  <si>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</si>
  <si>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</si>
  <si>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</si>
  <si>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</si>
  <si>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</si>
  <si>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</si>
  <si>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</si>
  <si>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</si>
  <si>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</si>
  <si>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</si>
  <si>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</si>
  <si>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</si>
  <si>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</si>
  <si>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</si>
  <si>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</si>
  <si>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</si>
  <si>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</si>
  <si>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</si>
  <si>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</si>
  <si>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</si>
  <si>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</si>
  <si>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</si>
  <si>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</si>
  <si>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</si>
  <si>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</si>
  <si>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</si>
  <si>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</si>
  <si>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</si>
  <si>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</si>
  <si>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</si>
  <si>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</si>
  <si>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</si>
  <si>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</si>
  <si>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</si>
  <si>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</si>
  <si>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</si>
  <si>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</si>
  <si>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</si>
  <si>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</si>
  <si>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</si>
  <si>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</si>
  <si>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</si>
  <si>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</si>
  <si>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</si>
  <si>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</si>
  <si>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</si>
  <si>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</si>
  <si>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</si>
  <si>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</si>
  <si>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</si>
  <si>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</si>
  <si>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</si>
  <si>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</si>
  <si>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</si>
  <si>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</si>
  <si>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</si>
  <si>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</si>
  <si>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</si>
  <si>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</si>
  <si>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</si>
  <si>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</si>
  <si>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</si>
  <si>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</si>
  <si>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</si>
  <si>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</si>
  <si>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</si>
  <si>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</si>
  <si>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</si>
  <si>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</si>
  <si>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</si>
  <si>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</si>
  <si>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</si>
  <si>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</si>
  <si>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</si>
  <si>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</si>
  <si>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</si>
  <si>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</si>
  <si>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</si>
  <si>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</si>
  <si>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</si>
  <si>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</si>
  <si>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</si>
  <si>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</si>
  <si>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</si>
  <si>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</si>
  <si>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</si>
  <si>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</si>
  <si>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</si>
  <si>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</si>
  <si>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</si>
  <si>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</si>
  <si>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</si>
  <si>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</si>
  <si>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</si>
  <si>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</si>
  <si>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</si>
  <si>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</si>
  <si>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</si>
  <si>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</si>
  <si>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</si>
  <si>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</si>
  <si>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</si>
  <si>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</si>
  <si>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</si>
  <si>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</si>
  <si>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</si>
  <si>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</si>
  <si>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</si>
  <si>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</si>
  <si>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</si>
  <si>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</si>
  <si>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</si>
  <si>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</si>
  <si>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</si>
  <si>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</si>
  <si>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</si>
  <si>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</si>
  <si>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</si>
  <si>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</si>
  <si>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</si>
  <si>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</si>
  <si>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</si>
  <si>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</si>
  <si>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</si>
  <si>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</si>
  <si>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</si>
  <si>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</si>
  <si>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</si>
  <si>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</si>
  <si>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</si>
  <si>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</si>
  <si>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</si>
  <si>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</si>
  <si>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</si>
  <si>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</si>
  <si>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</si>
  <si>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</si>
  <si>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</si>
  <si>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</si>
  <si>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</si>
  <si>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</si>
  <si>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</si>
  <si>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</si>
  <si>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</si>
  <si>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</si>
  <si>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</si>
  <si>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</si>
  <si>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</si>
  <si>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</si>
  <si>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</si>
  <si>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</si>
  <si>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</si>
  <si>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</si>
  <si>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</si>
  <si>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</si>
  <si>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</si>
  <si>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</si>
  <si>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</si>
  <si>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</si>
  <si>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</si>
  <si>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</si>
  <si>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</si>
  <si>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</si>
  <si>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</si>
  <si>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</si>
  <si>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</si>
  <si>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</si>
  <si>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</si>
  <si>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</si>
  <si>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</si>
  <si>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</si>
  <si>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</si>
  <si>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</si>
  <si>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</si>
  <si>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</si>
  <si>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</si>
  <si>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</si>
  <si>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</si>
  <si>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</si>
  <si>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</si>
  <si>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</si>
  <si>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</si>
  <si>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</si>
  <si>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</si>
  <si>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</si>
  <si>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</si>
  <si>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</si>
  <si>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</si>
  <si>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</si>
  <si>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</si>
  <si>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</si>
  <si>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</si>
  <si>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</si>
  <si>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</si>
  <si>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</si>
  <si>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</si>
  <si>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</si>
  <si>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</si>
  <si>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</si>
  <si>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</si>
  <si>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</si>
  <si>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</si>
  <si>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</si>
  <si>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</si>
  <si>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</si>
  <si>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</si>
  <si>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</si>
  <si>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</si>
  <si>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</si>
  <si>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</si>
  <si>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</si>
  <si>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</si>
  <si>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</si>
  <si>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</si>
  <si>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</si>
  <si>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</si>
  <si>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</si>
  <si>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</si>
  <si>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</si>
  <si>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</si>
  <si>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</si>
  <si>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</si>
  <si>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</si>
  <si>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</si>
  <si>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</si>
  <si>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</si>
  <si>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</si>
  <si>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</si>
  <si>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</si>
  <si>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</si>
  <si>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</si>
  <si>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</si>
  <si>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</si>
  <si>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</si>
  <si>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</si>
  <si>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</si>
  <si>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</si>
  <si>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</si>
  <si>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</si>
  <si>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</si>
  <si>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</si>
  <si>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</si>
  <si>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</si>
  <si>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</si>
  <si>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</si>
  <si>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</si>
  <si>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</si>
  <si>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</si>
  <si>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</si>
  <si>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</si>
  <si>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</si>
  <si>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</si>
  <si>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</si>
  <si>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</si>
  <si>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</si>
  <si>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</si>
  <si>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</si>
  <si>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</si>
  <si>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</si>
  <si>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</si>
  <si>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</si>
  <si>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</si>
  <si>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</si>
  <si>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</si>
  <si>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</si>
  <si>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</si>
  <si>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</si>
  <si>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</si>
  <si>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</si>
  <si>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</si>
  <si>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</si>
  <si>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</si>
  <si>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</si>
  <si>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</si>
  <si>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</si>
  <si>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</si>
  <si>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</si>
  <si>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</si>
  <si>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</si>
  <si>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</si>
  <si>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</si>
  <si>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</si>
  <si>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</si>
  <si>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</si>
  <si>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</si>
  <si>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</si>
  <si>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</si>
  <si>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</si>
  <si>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</si>
  <si>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</si>
  <si>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</si>
  <si>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</si>
  <si>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</si>
  <si>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</si>
  <si>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</si>
  <si>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</si>
  <si>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</si>
  <si>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</si>
  <si>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</si>
  <si>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</si>
  <si>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</si>
  <si>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</si>
  <si>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</si>
  <si>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</si>
  <si>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</si>
  <si>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</si>
  <si>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</si>
  <si>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</si>
  <si>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</si>
  <si>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</si>
  <si>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</si>
  <si>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</si>
  <si>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</si>
  <si>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</si>
  <si>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</si>
  <si>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</si>
  <si>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</si>
  <si>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</si>
  <si>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</si>
  <si>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</si>
  <si>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</si>
  <si>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</si>
  <si>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</si>
  <si>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</si>
  <si>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</si>
  <si>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</si>
  <si>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</si>
  <si>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</si>
  <si>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</si>
  <si>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</si>
  <si>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</si>
  <si>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</si>
  <si>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</si>
  <si>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</si>
  <si>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</si>
  <si>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</si>
  <si>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</si>
  <si>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</si>
  <si>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</si>
  <si>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</si>
  <si>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</si>
  <si>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</si>
  <si>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</si>
  <si>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</si>
  <si>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</si>
  <si>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</si>
  <si>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</si>
  <si>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</si>
  <si>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</si>
  <si>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</si>
  <si>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</si>
  <si>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</si>
  <si>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</si>
  <si>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</si>
  <si>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</si>
  <si>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</si>
  <si>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</si>
  <si>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</si>
  <si>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</si>
  <si>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</si>
  <si>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</si>
  <si>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</si>
  <si>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</si>
  <si>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</si>
  <si>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</si>
  <si>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</si>
  <si>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</si>
  <si>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</si>
  <si>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</si>
  <si>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</si>
  <si>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</si>
  <si>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</si>
  <si>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</si>
  <si>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</si>
  <si>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</si>
  <si>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</si>
  <si>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</si>
  <si>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</si>
  <si>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</si>
  <si>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</si>
  <si>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</si>
  <si>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</si>
  <si>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</si>
  <si>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</si>
  <si>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</si>
  <si>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</si>
  <si>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</si>
  <si>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</si>
  <si>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</si>
  <si>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</si>
  <si>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</si>
  <si>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</si>
  <si>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</si>
  <si>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</si>
  <si>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</si>
  <si>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</si>
  <si>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</si>
  <si>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</si>
  <si>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</si>
  <si>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</si>
  <si>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</si>
  <si>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</si>
  <si>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</si>
  <si>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</si>
  <si>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</si>
  <si>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</si>
  <si>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</si>
  <si>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</si>
  <si>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</si>
  <si>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</si>
  <si>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</si>
  <si>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</si>
  <si>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</si>
  <si>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</si>
  <si>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</si>
  <si>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</si>
  <si>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</si>
  <si>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</si>
  <si>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</si>
  <si>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</si>
  <si>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</si>
  <si>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</si>
  <si>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</si>
  <si>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</si>
  <si>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</si>
  <si>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</si>
  <si>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</si>
  <si>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</si>
  <si>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</si>
  <si>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</si>
  <si>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</si>
  <si>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</si>
  <si>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</si>
  <si>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</si>
  <si>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</si>
  <si>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</si>
  <si>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</si>
  <si>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</si>
  <si>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</si>
  <si>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</si>
  <si>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</si>
  <si>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</si>
  <si>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</si>
  <si>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</si>
  <si>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</si>
  <si>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</si>
  <si>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</si>
  <si>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</si>
  <si>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</si>
  <si>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</si>
  <si>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</si>
  <si>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</si>
  <si>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</si>
  <si>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</si>
  <si>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</si>
  <si>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</si>
  <si>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</si>
  <si>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</si>
  <si>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</si>
  <si>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</si>
  <si>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</si>
  <si>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</si>
  <si>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</si>
  <si>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</si>
  <si>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</si>
  <si>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</si>
  <si>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</si>
  <si>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</si>
  <si>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</si>
  <si>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</si>
  <si>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</si>
  <si>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</si>
  <si>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</si>
  <si>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</si>
  <si>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</si>
  <si>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</si>
  <si>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</si>
  <si>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</si>
  <si>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</si>
  <si>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</si>
  <si>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</si>
  <si>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</si>
  <si>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</si>
  <si>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</si>
  <si>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</si>
  <si>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</si>
  <si>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</si>
  <si>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</si>
  <si>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</si>
  <si>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</si>
  <si>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</si>
  <si>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</si>
  <si>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</si>
  <si>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</si>
  <si>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</si>
  <si>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</si>
  <si>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</si>
  <si>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</si>
  <si>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</si>
  <si>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</si>
  <si>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</si>
  <si>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</si>
  <si>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</si>
  <si>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</si>
  <si>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</si>
  <si>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</si>
  <si>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</si>
  <si>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</si>
  <si>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</si>
  <si>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</si>
  <si>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</si>
  <si>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</si>
  <si>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</si>
  <si>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</si>
  <si>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</si>
  <si>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</si>
  <si>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</si>
  <si>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</si>
  <si>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</si>
  <si>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</si>
  <si>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</si>
  <si>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</si>
  <si>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</si>
  <si>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</si>
  <si>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</si>
  <si>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</si>
  <si>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</si>
  <si>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</si>
  <si>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</si>
  <si>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</si>
  <si>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</si>
  <si>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</si>
  <si>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</si>
  <si>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</si>
  <si>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</si>
  <si>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</si>
  <si>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</si>
  <si>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</si>
  <si>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</si>
  <si>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</si>
  <si>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</si>
  <si>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</si>
  <si>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</si>
  <si>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</si>
  <si>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</si>
  <si>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</si>
  <si>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</si>
  <si>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</si>
  <si>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</si>
  <si>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</si>
  <si>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</si>
  <si>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</si>
  <si>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</si>
  <si>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</si>
  <si>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</si>
  <si>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</si>
  <si>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</si>
  <si>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</si>
  <si>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</si>
  <si>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</si>
  <si>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</si>
  <si>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</si>
  <si>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</si>
  <si>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</si>
  <si>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</si>
  <si>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</si>
  <si>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</si>
  <si>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</si>
  <si>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</si>
  <si>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</si>
  <si>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</si>
  <si>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</si>
  <si>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</si>
  <si>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</si>
  <si>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</si>
  <si>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</si>
  <si>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</si>
  <si>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</si>
  <si>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</si>
  <si>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</si>
  <si>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</si>
  <si>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</si>
  <si>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</si>
  <si>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</si>
  <si>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</si>
  <si>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</si>
  <si>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</si>
  <si>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</si>
  <si>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</si>
  <si>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</si>
  <si>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</si>
  <si>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</si>
  <si>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</si>
  <si>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</si>
  <si>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</si>
  <si>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</si>
  <si>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</si>
  <si>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</si>
  <si>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</si>
  <si>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</si>
  <si>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</si>
  <si>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</si>
  <si>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</si>
  <si>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</si>
  <si>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</si>
  <si>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</si>
  <si>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</si>
  <si>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</si>
  <si>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</si>
  <si>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</si>
  <si>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</si>
  <si>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</si>
  <si>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</si>
  <si>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</si>
  <si>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</si>
  <si>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</si>
  <si>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</si>
  <si>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</si>
  <si>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</si>
  <si>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</si>
  <si>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</si>
  <si>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</si>
  <si>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</si>
  <si>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</si>
  <si>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</si>
  <si>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</si>
  <si>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</si>
  <si>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</si>
  <si>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</si>
  <si>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</si>
  <si>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</si>
  <si>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</si>
  <si>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</si>
  <si>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</si>
  <si>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</si>
  <si>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</si>
  <si>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</si>
  <si>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</si>
  <si>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</si>
  <si>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</si>
  <si>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</si>
  <si>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</si>
  <si>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</si>
  <si>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</si>
  <si>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</si>
  <si>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</si>
  <si>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</si>
  <si>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</si>
  <si>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</si>
  <si>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</si>
  <si>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</si>
  <si>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</si>
  <si>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</si>
  <si>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</si>
  <si>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</si>
  <si>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</si>
  <si>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</si>
  <si>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</si>
  <si>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</si>
  <si>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</si>
  <si>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</si>
  <si>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</si>
  <si>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</si>
  <si>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</si>
  <si>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</si>
  <si>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</si>
  <si>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</si>
  <si>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</si>
  <si>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</si>
  <si>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</si>
  <si>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</si>
  <si>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</si>
  <si>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</si>
  <si>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</si>
  <si>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</si>
  <si>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</si>
  <si>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</si>
  <si>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</si>
  <si>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</si>
  <si>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</si>
  <si>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</si>
  <si>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</si>
  <si>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</si>
  <si>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</si>
  <si>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</si>
  <si>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</si>
  <si>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</si>
  <si>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</si>
  <si>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</si>
  <si>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</si>
  <si>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</si>
  <si>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</si>
  <si>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</si>
  <si>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</si>
  <si>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</si>
  <si>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</si>
  <si>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</si>
  <si>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</si>
  <si>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</si>
  <si>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</si>
  <si>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</si>
  <si>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</si>
  <si>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</si>
  <si>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</si>
  <si>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</si>
  <si>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</si>
  <si>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</si>
  <si>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</si>
  <si>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</si>
  <si>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</si>
  <si>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</si>
  <si>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</si>
  <si>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</si>
  <si>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</si>
  <si>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</si>
  <si>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</si>
  <si>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</si>
  <si>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</si>
  <si>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</si>
  <si>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</si>
  <si>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</si>
  <si>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</si>
  <si>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</si>
  <si>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</si>
  <si>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</si>
  <si>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</si>
  <si>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</si>
  <si>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</si>
  <si>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</si>
  <si>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</si>
  <si>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</si>
  <si>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</si>
  <si>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</si>
  <si>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</si>
  <si>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</si>
  <si>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</si>
  <si>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</si>
  <si>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</si>
  <si>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</si>
  <si>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</si>
  <si>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</si>
  <si>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</si>
  <si>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</si>
  <si>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</si>
  <si>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</si>
  <si>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</si>
  <si>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</si>
  <si>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</si>
  <si>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</si>
  <si>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</si>
  <si>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</si>
  <si>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</si>
  <si>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</si>
  <si>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</si>
  <si>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</si>
  <si>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</si>
  <si>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</si>
  <si>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</si>
  <si>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</si>
  <si>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</si>
  <si>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</si>
  <si>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</si>
  <si>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</si>
  <si>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</si>
  <si>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</si>
  <si>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</si>
  <si>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</si>
  <si>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</si>
  <si>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</si>
  <si>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</si>
  <si>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</si>
  <si>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</si>
  <si>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</si>
  <si>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</si>
  <si>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</si>
  <si>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</si>
  <si>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</si>
  <si>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</si>
  <si>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</si>
  <si>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</si>
  <si>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</si>
  <si>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</si>
  <si>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</si>
  <si>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</si>
  <si>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</si>
  <si>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</si>
  <si>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</si>
  <si>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</si>
  <si>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</si>
  <si>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</si>
  <si>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</si>
  <si>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</si>
  <si>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</si>
  <si>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</si>
  <si>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</si>
  <si>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</si>
  <si>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</si>
  <si>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</si>
  <si>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</si>
  <si>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</si>
  <si>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</si>
  <si>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</si>
  <si>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</si>
  <si>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</si>
  <si>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</si>
  <si>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</si>
  <si>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</si>
  <si>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</si>
  <si>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</si>
  <si>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</si>
  <si>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</si>
  <si>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</si>
  <si>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</si>
  <si>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</si>
  <si>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</si>
  <si>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</si>
  <si>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</si>
  <si>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</si>
  <si>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</si>
  <si>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</si>
  <si>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</si>
  <si>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</si>
  <si>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</si>
  <si>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</si>
  <si>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</si>
  <si>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</si>
  <si>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</si>
  <si>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</si>
  <si>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</si>
  <si>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</si>
  <si>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</si>
  <si>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</si>
  <si>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</si>
  <si>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</si>
  <si>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</si>
  <si>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</si>
  <si>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</si>
  <si>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</si>
  <si>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</si>
  <si>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</si>
  <si>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</si>
  <si>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</si>
  <si>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</si>
  <si>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</si>
  <si>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</si>
  <si>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</si>
  <si>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</si>
  <si>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</si>
  <si>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</si>
  <si>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</si>
  <si>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</si>
  <si>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</si>
  <si>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</si>
  <si>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</si>
  <si>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</si>
  <si>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</si>
  <si>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</si>
  <si>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</si>
  <si>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</si>
  <si>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</si>
  <si>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</si>
  <si>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</si>
  <si>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</si>
  <si>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</si>
  <si>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</si>
  <si>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</si>
  <si>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</si>
  <si>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</si>
  <si>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</si>
  <si>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</si>
  <si>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</si>
  <si>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</si>
  <si>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</si>
  <si>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</si>
  <si>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</si>
  <si>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</si>
  <si>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</si>
  <si>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</si>
  <si>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</si>
  <si>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</si>
  <si>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</si>
  <si>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</si>
  <si>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</si>
  <si>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</si>
  <si>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</si>
  <si>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</si>
  <si>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</si>
  <si>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</si>
  <si>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</si>
  <si>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</si>
  <si>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</si>
  <si>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</si>
  <si>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</si>
  <si>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</si>
  <si>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</si>
  <si>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</si>
  <si>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</si>
  <si>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</si>
  <si>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</si>
  <si>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</si>
  <si>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</si>
  <si>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</si>
  <si>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</si>
  <si>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</si>
  <si>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</si>
  <si>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</si>
  <si>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</si>
  <si>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</si>
  <si>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</si>
  <si>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</si>
  <si>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</si>
  <si>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</si>
  <si>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</si>
  <si>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</si>
  <si>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</si>
  <si>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</si>
  <si>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</si>
  <si>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</si>
  <si>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</si>
  <si>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</si>
  <si>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</si>
  <si>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</si>
  <si>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</si>
  <si>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</si>
  <si>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</si>
  <si>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</si>
  <si>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</si>
  <si>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</si>
  <si>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</si>
  <si>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</si>
  <si>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</si>
  <si>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</si>
  <si>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</si>
  <si>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</si>
  <si>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</si>
  <si>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</si>
  <si>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</si>
  <si>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</si>
  <si>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</si>
  <si>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</si>
  <si>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</si>
  <si>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</si>
  <si>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</si>
  <si>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</si>
  <si>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</si>
  <si>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</si>
  <si>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</si>
  <si>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</si>
  <si>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</si>
  <si>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</si>
  <si>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</si>
  <si>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</si>
  <si>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</si>
  <si>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</si>
  <si>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</si>
  <si>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</si>
  <si>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</si>
  <si>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</si>
  <si>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</si>
  <si>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</si>
  <si>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</si>
  <si>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</si>
  <si>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</si>
  <si>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</si>
  <si>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</si>
  <si>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</si>
  <si>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</si>
  <si>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</si>
  <si>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</si>
  <si>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</si>
  <si>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</si>
  <si>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</si>
  <si>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</si>
  <si>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</si>
  <si>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</si>
  <si>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</si>
  <si>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</si>
  <si>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</si>
  <si>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</si>
  <si>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</si>
  <si>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</si>
  <si>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</si>
  <si>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</si>
  <si>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</si>
  <si>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</si>
  <si>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</si>
  <si>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</si>
  <si>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</si>
  <si>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</si>
  <si>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</si>
  <si>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</si>
  <si>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</si>
  <si>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</si>
  <si>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</si>
  <si>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</si>
  <si>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</si>
  <si>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</si>
  <si>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</si>
  <si>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</si>
  <si>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</si>
  <si>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</si>
  <si>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</si>
  <si>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</si>
  <si>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</si>
  <si>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</si>
  <si>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</si>
  <si>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</si>
  <si>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</si>
  <si>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</si>
  <si>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</si>
  <si>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</si>
  <si>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</si>
  <si>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</si>
  <si>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</si>
  <si>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</si>
  <si>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</si>
  <si>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</si>
  <si>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</si>
  <si>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</si>
  <si>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</si>
  <si>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</si>
  <si>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</si>
  <si>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</si>
  <si>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</si>
  <si>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</si>
  <si>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</si>
  <si>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</si>
  <si>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</si>
  <si>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</si>
  <si>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</si>
  <si>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</si>
  <si>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</si>
  <si>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</si>
  <si>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</si>
  <si>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</si>
  <si>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</si>
  <si>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</si>
  <si>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</si>
  <si>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</si>
  <si>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</si>
  <si>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</si>
  <si>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</si>
  <si>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</si>
  <si>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</si>
  <si>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</si>
  <si>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</si>
  <si>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</si>
  <si>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</si>
  <si>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</si>
  <si>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</si>
  <si>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</si>
  <si>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</si>
  <si>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</si>
  <si>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</si>
  <si>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</si>
  <si>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</si>
  <si>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</si>
  <si>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</si>
  <si>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</si>
  <si>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</si>
  <si>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</si>
  <si>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</si>
  <si>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</si>
  <si>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</si>
  <si>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</si>
  <si>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</si>
  <si>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</si>
  <si>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</si>
  <si>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</si>
  <si>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</si>
  <si>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</si>
  <si>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</si>
  <si>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</si>
  <si>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</si>
  <si>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</si>
  <si>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</si>
  <si>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</si>
  <si>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</si>
  <si>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</si>
  <si>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</si>
  <si>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</si>
  <si>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</si>
  <si>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</si>
  <si>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</si>
  <si>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</si>
  <si>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</si>
  <si>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</si>
  <si>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</si>
  <si>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</si>
  <si>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</si>
  <si>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</si>
  <si>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</si>
  <si>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</si>
  <si>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</si>
  <si>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</si>
  <si>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</si>
  <si>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</si>
  <si>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</si>
  <si>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</si>
  <si>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</si>
  <si>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</si>
  <si>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</si>
  <si>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</si>
  <si>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</si>
  <si>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</si>
  <si>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</si>
  <si>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</si>
  <si>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</si>
  <si>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</si>
  <si>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</si>
  <si>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</si>
  <si>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</si>
  <si>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</si>
  <si>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</si>
  <si>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</si>
  <si>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</si>
  <si>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</si>
  <si>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</si>
  <si>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</si>
  <si>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</si>
  <si>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</si>
  <si>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</si>
  <si>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</si>
  <si>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</si>
  <si>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</si>
  <si>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</si>
  <si>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</si>
  <si>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</si>
  <si>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</si>
  <si>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</si>
  <si>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</si>
  <si>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</si>
  <si>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</si>
  <si>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</si>
  <si>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</si>
  <si>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</si>
  <si>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</si>
  <si>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</si>
  <si>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</si>
  <si>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</si>
  <si>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</si>
  <si>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</si>
  <si>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</si>
  <si>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</si>
  <si>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</si>
  <si>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</si>
  <si>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</si>
  <si>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</si>
  <si>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</si>
  <si>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</si>
  <si>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</si>
  <si>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</si>
  <si>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</si>
  <si>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</si>
  <si>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</si>
  <si>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</si>
  <si>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</si>
  <si>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</si>
  <si>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</si>
  <si>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</si>
  <si>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</si>
  <si>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</si>
  <si>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</si>
  <si>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</si>
  <si>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</si>
  <si>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</si>
  <si>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</si>
  <si>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</si>
  <si>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</si>
  <si>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</si>
  <si>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</si>
  <si>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</si>
  <si>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</si>
  <si>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</si>
  <si>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</si>
  <si>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</si>
  <si>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</si>
  <si>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</si>
  <si>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</si>
  <si>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</si>
  <si>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</si>
  <si>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</si>
  <si>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</si>
  <si>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</si>
  <si>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</si>
  <si>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</si>
  <si>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</si>
  <si>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</si>
  <si>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</si>
  <si>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</si>
  <si>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</si>
  <si>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</si>
  <si>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</si>
  <si>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</si>
  <si>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</si>
  <si>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</si>
  <si>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</si>
  <si>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</si>
  <si>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</si>
  <si>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</si>
  <si>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</si>
  <si>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</si>
  <si>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</si>
  <si>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</si>
  <si>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</si>
  <si>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</si>
  <si>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</si>
  <si>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</si>
  <si>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</si>
  <si>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</si>
  <si>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</si>
  <si>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</si>
  <si>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</si>
  <si>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</si>
  <si>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</si>
  <si>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</si>
  <si>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</si>
  <si>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</si>
  <si>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</si>
  <si>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</si>
  <si>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</si>
  <si>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</si>
  <si>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</si>
  <si>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</si>
  <si>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</si>
  <si>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</si>
  <si>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</si>
  <si>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</si>
  <si>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</si>
  <si>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</si>
  <si>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</si>
  <si>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</si>
  <si>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</si>
  <si>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</si>
  <si>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</si>
  <si>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</si>
  <si>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</si>
  <si>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</si>
  <si>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</si>
  <si>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</si>
  <si>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</si>
  <si>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</si>
  <si>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</si>
  <si>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</si>
  <si>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</si>
  <si>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</si>
  <si>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</si>
  <si>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</si>
  <si>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</si>
  <si>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</si>
  <si>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</si>
  <si>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</si>
  <si>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</si>
  <si>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</si>
  <si>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</si>
  <si>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</si>
  <si>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</si>
  <si>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</si>
  <si>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</si>
  <si>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</si>
  <si>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</si>
  <si>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</si>
  <si>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</si>
  <si>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</si>
  <si>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</si>
  <si>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</si>
  <si>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</si>
  <si>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</si>
  <si>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</si>
  <si>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</si>
  <si>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</si>
  <si>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</si>
  <si>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</si>
  <si>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</si>
  <si>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</si>
  <si>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</si>
  <si>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</si>
  <si>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</si>
  <si>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</si>
  <si>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</si>
  <si>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</si>
  <si>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</si>
  <si>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</si>
  <si>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</si>
  <si>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</si>
  <si>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</si>
  <si>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</si>
  <si>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</si>
  <si>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</si>
  <si>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</si>
  <si>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</si>
  <si>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</si>
  <si>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</si>
  <si>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</si>
  <si>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</si>
  <si>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</si>
  <si>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</si>
  <si>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</si>
  <si>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</si>
  <si>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</si>
  <si>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</si>
  <si>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</si>
  <si>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</si>
  <si>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</si>
  <si>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</si>
  <si>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</si>
  <si>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</si>
  <si>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</si>
  <si>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</si>
  <si>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</si>
  <si>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</si>
  <si>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</si>
  <si>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</si>
  <si>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</si>
  <si>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</si>
  <si>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</si>
  <si>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</si>
  <si>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</si>
  <si>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</si>
  <si>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</si>
  <si>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</si>
  <si>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</si>
  <si>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</si>
  <si>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</si>
  <si>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</si>
  <si>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</si>
  <si>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</si>
  <si>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</si>
  <si>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</si>
  <si>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</si>
  <si>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</si>
  <si>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</si>
  <si>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</si>
  <si>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</si>
  <si>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</si>
  <si>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</si>
  <si>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</si>
  <si>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</si>
  <si>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</si>
  <si>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</si>
  <si>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</si>
  <si>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</si>
  <si>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</si>
  <si>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</si>
  <si>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</si>
  <si>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</si>
  <si>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</si>
  <si>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</si>
  <si>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</si>
  <si>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</si>
  <si>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</si>
  <si>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</si>
  <si>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</si>
  <si>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</si>
  <si>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</si>
  <si>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</si>
  <si>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</si>
  <si>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</si>
  <si>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</si>
  <si>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</si>
  <si>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</si>
  <si>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</si>
  <si>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</si>
  <si>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</si>
  <si>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</si>
  <si>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</si>
  <si>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</si>
  <si>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</si>
  <si>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</si>
  <si>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</si>
  <si>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</si>
  <si>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</si>
  <si>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</si>
  <si>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</si>
  <si>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</si>
  <si>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</si>
  <si>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</si>
  <si>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</si>
  <si>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</si>
  <si>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</si>
  <si>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</si>
  <si>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</si>
  <si>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</si>
  <si>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</si>
  <si>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</si>
  <si>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</si>
  <si>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</si>
  <si>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</si>
  <si>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</si>
  <si>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</si>
  <si>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</si>
  <si>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</si>
  <si>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</si>
  <si>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</si>
  <si>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</si>
  <si>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</si>
  <si>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</si>
  <si>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</si>
  <si>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</si>
  <si>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</si>
  <si>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</si>
  <si>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</si>
  <si>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</si>
  <si>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</si>
  <si>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</si>
  <si>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</si>
  <si>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</si>
  <si>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</si>
  <si>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</si>
  <si>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</si>
  <si>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</si>
  <si>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</si>
  <si>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</si>
  <si>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</si>
  <si>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</si>
  <si>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</si>
  <si>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</si>
  <si>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</si>
  <si>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</si>
  <si>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</si>
  <si>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</si>
  <si>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</si>
  <si>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</si>
  <si>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</si>
  <si>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</si>
  <si>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</si>
  <si>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</si>
  <si>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</si>
  <si>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</si>
  <si>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</si>
  <si>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</si>
  <si>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</si>
  <si>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</si>
  <si>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</si>
  <si>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</si>
  <si>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</si>
  <si>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</si>
  <si>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</si>
  <si>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</si>
  <si>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</si>
  <si>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</si>
  <si>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</si>
  <si>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</si>
  <si>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</si>
  <si>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</si>
  <si>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</si>
  <si>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</si>
  <si>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</si>
  <si>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</si>
  <si>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</si>
  <si>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</si>
  <si>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</si>
  <si>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</si>
  <si>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</si>
  <si>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</si>
  <si>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</si>
  <si>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</si>
  <si>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</si>
  <si>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</si>
  <si>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</si>
  <si>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</si>
  <si>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</si>
  <si>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</si>
  <si>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</si>
  <si>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</si>
  <si>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</si>
  <si>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</si>
  <si>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</si>
  <si>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</si>
  <si>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</si>
  <si>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</si>
  <si>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</si>
  <si>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</si>
  <si>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</si>
  <si>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</si>
  <si>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</si>
  <si>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</si>
  <si>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</si>
  <si>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</si>
  <si>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</si>
  <si>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</si>
  <si>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</si>
  <si>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</si>
  <si>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</si>
  <si>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</si>
  <si>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</si>
  <si>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</si>
  <si>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</si>
  <si>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</si>
  <si>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</si>
  <si>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</si>
  <si>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</si>
  <si>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</si>
  <si>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</si>
  <si>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</si>
  <si>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</si>
  <si>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</si>
  <si>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</si>
  <si>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</si>
  <si>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</si>
  <si>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</si>
  <si>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</si>
  <si>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</si>
  <si>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</si>
  <si>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</si>
  <si>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</si>
  <si>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</si>
  <si>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</si>
  <si>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</si>
  <si>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</si>
  <si>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</si>
  <si>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</si>
  <si>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</si>
  <si>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</si>
  <si>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</si>
  <si>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</si>
  <si>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</si>
  <si>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</si>
  <si>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</si>
  <si>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</si>
  <si>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</si>
  <si>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</si>
  <si>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</si>
  <si>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</si>
  <si>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</si>
  <si>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</si>
  <si>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</si>
  <si>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</si>
  <si>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</si>
  <si>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</si>
  <si>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</si>
  <si>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</si>
  <si>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</si>
  <si>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</si>
  <si>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</si>
  <si>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</si>
  <si>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</si>
  <si>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</si>
  <si>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</si>
  <si>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</si>
  <si>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</si>
  <si>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</si>
  <si>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</si>
  <si>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</si>
  <si>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</si>
  <si>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</si>
  <si>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</si>
  <si>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</si>
  <si>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</si>
  <si>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</si>
  <si>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</si>
  <si>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</si>
  <si>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</si>
  <si>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</si>
  <si>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</si>
  <si>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</si>
  <si>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</si>
  <si>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</si>
  <si>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</si>
  <si>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</si>
  <si>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</si>
  <si>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</si>
  <si>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</si>
  <si>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</si>
  <si>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</si>
  <si>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</si>
  <si>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</si>
  <si>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</si>
  <si>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</si>
  <si>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</si>
  <si>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</si>
  <si>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</si>
  <si>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</si>
  <si>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</si>
  <si>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</si>
  <si>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</si>
  <si>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</si>
  <si>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</si>
  <si>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</si>
  <si>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</si>
  <si>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</si>
  <si>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</si>
  <si>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</si>
  <si>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</si>
  <si>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</si>
  <si>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</si>
  <si>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</si>
  <si>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</si>
  <si>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</si>
  <si>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</si>
  <si>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</si>
  <si>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</si>
  <si>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</si>
  <si>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</si>
  <si>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</si>
  <si>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</si>
  <si>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</si>
  <si>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</si>
  <si>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</si>
  <si>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</si>
  <si>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</si>
  <si>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</si>
  <si>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</si>
  <si>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</si>
  <si>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</si>
  <si>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</si>
  <si>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</si>
  <si>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</si>
  <si>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</si>
  <si>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</si>
  <si>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</si>
  <si>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</si>
  <si>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</si>
  <si>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</si>
  <si>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</si>
  <si>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</si>
  <si>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</si>
  <si>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</si>
  <si>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</si>
  <si>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</si>
  <si>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</si>
  <si>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</si>
  <si>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</si>
  <si>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</si>
  <si>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</si>
  <si>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</si>
  <si>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</si>
  <si>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</si>
  <si>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</si>
  <si>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</si>
  <si>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</si>
  <si>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</si>
  <si>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</si>
  <si>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</si>
  <si>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</si>
  <si>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</si>
  <si>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</si>
  <si>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</si>
  <si>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</si>
  <si>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</si>
  <si>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</si>
  <si>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</si>
  <si>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</si>
  <si>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</si>
  <si>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</si>
  <si>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</si>
  <si>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</si>
  <si>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</si>
  <si>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</si>
  <si>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</si>
  <si>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</si>
  <si>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</si>
  <si>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</si>
  <si>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</si>
  <si>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</si>
  <si>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</si>
  <si>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</si>
  <si>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</si>
  <si>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</si>
  <si>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</si>
  <si>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</si>
  <si>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</si>
  <si>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</si>
  <si>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</si>
  <si>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</si>
  <si>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</si>
  <si>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</si>
  <si>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</si>
  <si>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</si>
  <si>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</si>
  <si>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</si>
  <si>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</si>
  <si>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</si>
  <si>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</si>
  <si>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</si>
  <si>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</si>
  <si>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</si>
  <si>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</si>
  <si>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</si>
  <si>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</si>
  <si>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</si>
  <si>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</si>
  <si>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</si>
  <si>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</si>
  <si>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</si>
  <si>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</si>
  <si>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</si>
  <si>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</si>
  <si>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</si>
  <si>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</si>
  <si>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</si>
  <si>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</si>
  <si>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</si>
  <si>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</si>
  <si>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</si>
  <si>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</si>
  <si>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</si>
  <si>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</si>
  <si>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</si>
  <si>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</si>
  <si>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</si>
  <si>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</si>
  <si>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</si>
  <si>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</si>
  <si>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</si>
  <si>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</si>
  <si>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</si>
  <si>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</si>
  <si>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</si>
  <si>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</si>
  <si>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</si>
  <si>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</si>
  <si>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</si>
  <si>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</si>
  <si>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</si>
  <si>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</si>
  <si>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</si>
  <si>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</si>
  <si>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</si>
  <si>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</si>
  <si>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</si>
  <si>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</si>
  <si>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</si>
  <si>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</si>
  <si>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</si>
  <si>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</si>
  <si>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</si>
  <si>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</si>
  <si>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</si>
  <si>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</si>
  <si>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</si>
  <si>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</si>
  <si>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</si>
  <si>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</si>
  <si>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</si>
  <si>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</si>
  <si>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</si>
  <si>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</si>
  <si>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</si>
  <si>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</si>
  <si>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</si>
  <si>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</si>
  <si>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</si>
  <si>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</si>
  <si>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</si>
  <si>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</si>
  <si>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</si>
  <si>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</si>
  <si>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</si>
  <si>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</si>
  <si>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</si>
  <si>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</si>
  <si>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</si>
  <si>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</si>
  <si>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</si>
  <si>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</si>
  <si>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</si>
  <si>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</si>
  <si>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</si>
  <si>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</si>
  <si>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</si>
  <si>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</si>
  <si>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</si>
  <si>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</si>
  <si>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</si>
  <si>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</si>
  <si>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</si>
  <si>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</si>
  <si>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</si>
  <si>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</si>
  <si>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</si>
  <si>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</si>
  <si>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</si>
  <si>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</si>
  <si>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</si>
  <si>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</si>
  <si>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</si>
  <si>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</si>
  <si>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</si>
  <si>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</si>
  <si>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</si>
  <si>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</si>
  <si>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</si>
  <si>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</si>
  <si>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</si>
  <si>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</si>
  <si>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</si>
  <si>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</si>
  <si>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</si>
  <si>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</si>
  <si>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</si>
  <si>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</si>
  <si>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</si>
  <si>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</si>
  <si>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</si>
  <si>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</si>
  <si>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</si>
  <si>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</si>
  <si>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</si>
  <si>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</si>
  <si>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</si>
  <si>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</si>
  <si>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</si>
  <si>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</si>
  <si>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</si>
  <si>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</si>
  <si>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</si>
  <si>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</si>
  <si>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</si>
  <si>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</si>
  <si>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</si>
  <si>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</si>
  <si>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</si>
  <si>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</si>
  <si>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</si>
  <si>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</si>
  <si>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</si>
  <si>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</si>
  <si>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</si>
  <si>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</si>
  <si>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</si>
  <si>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</si>
  <si>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</si>
  <si>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</si>
  <si>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</si>
  <si>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</si>
  <si>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</si>
  <si>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</si>
  <si>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</si>
  <si>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</si>
  <si>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</si>
  <si>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</si>
  <si>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</si>
  <si>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</si>
  <si>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</si>
  <si>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</si>
  <si>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</si>
  <si>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</si>
  <si>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</si>
  <si>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</si>
  <si>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</si>
  <si>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</si>
  <si>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</si>
  <si>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</si>
  <si>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</si>
  <si>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</si>
  <si>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</si>
  <si>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</si>
  <si>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</si>
  <si>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</si>
  <si>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</si>
  <si>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</si>
  <si>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</si>
  <si>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</si>
  <si>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</si>
  <si>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</si>
  <si>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</si>
  <si>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</si>
  <si>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</si>
  <si>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</si>
  <si>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</si>
  <si>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</si>
  <si>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</si>
  <si>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</si>
  <si>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</si>
  <si>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</si>
  <si>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</si>
  <si>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</si>
  <si>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</si>
  <si>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</si>
  <si>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</si>
  <si>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</si>
  <si>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</si>
  <si>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</si>
  <si>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</si>
  <si>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</si>
  <si>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</si>
  <si>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</si>
  <si>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</si>
  <si>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</si>
  <si>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</si>
  <si>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</si>
  <si>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</si>
  <si>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</si>
  <si>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</si>
  <si>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</si>
  <si>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</si>
  <si>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</si>
  <si>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</si>
  <si>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</si>
  <si>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</si>
  <si>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</si>
  <si>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</si>
  <si>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</si>
  <si>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</si>
  <si>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</si>
  <si>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</si>
  <si>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</si>
  <si>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</si>
  <si>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</si>
  <si>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</si>
  <si>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</si>
  <si>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</si>
  <si>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</si>
  <si>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</si>
  <si>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</si>
  <si>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</si>
  <si>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</si>
  <si>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</si>
  <si>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</si>
  <si>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</si>
  <si>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</si>
  <si>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</si>
  <si>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</si>
  <si>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</si>
  <si>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</si>
  <si>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</si>
  <si>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</si>
  <si>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</si>
  <si>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</si>
  <si>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</si>
  <si>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</si>
  <si>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</si>
  <si>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</si>
  <si>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</si>
  <si>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</si>
  <si>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</si>
  <si>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</si>
  <si>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</si>
  <si>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</si>
  <si>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</si>
  <si>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</si>
  <si>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</si>
  <si>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</si>
  <si>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</si>
  <si>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</si>
  <si>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</si>
  <si>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</si>
  <si>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</si>
  <si>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</si>
  <si>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</si>
  <si>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</si>
  <si>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</si>
  <si>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</si>
  <si>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</si>
  <si>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</si>
  <si>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</si>
  <si>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</si>
  <si>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</si>
  <si>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</si>
  <si>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</si>
  <si>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</si>
  <si>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</si>
  <si>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</si>
  <si>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</si>
  <si>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</si>
  <si>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</si>
  <si>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</si>
  <si>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</si>
  <si>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</si>
  <si>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</si>
  <si>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</si>
  <si>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</si>
  <si>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</si>
  <si>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</si>
  <si>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</si>
  <si>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</si>
  <si>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</si>
  <si>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</si>
  <si>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</si>
  <si>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</si>
  <si>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</si>
  <si>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</si>
  <si>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</si>
  <si>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</si>
  <si>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</si>
  <si>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</si>
  <si>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</si>
  <si>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</si>
  <si>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</si>
  <si>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</si>
  <si>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</si>
  <si>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</si>
  <si>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</si>
  <si>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</si>
  <si>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</si>
  <si>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</si>
  <si>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</si>
  <si>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</si>
  <si>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</si>
  <si>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</si>
  <si>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</si>
  <si>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</si>
  <si>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</si>
  <si>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</si>
  <si>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</si>
  <si>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</si>
  <si>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</si>
  <si>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</si>
  <si>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</si>
  <si>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</si>
  <si>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</si>
  <si>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</si>
  <si>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</si>
  <si>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</si>
  <si>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</si>
  <si>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</si>
  <si>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</si>
  <si>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</si>
  <si>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</si>
  <si>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</si>
  <si>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</si>
  <si>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</si>
  <si>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</si>
  <si>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</si>
  <si>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</si>
  <si>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</si>
  <si>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</si>
  <si>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</si>
  <si>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</si>
  <si>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</si>
  <si>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</si>
  <si>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</si>
  <si>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</si>
  <si>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</si>
  <si>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</si>
  <si>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</si>
  <si>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</si>
  <si>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</si>
  <si>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</si>
  <si>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</si>
  <si>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</si>
  <si>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</si>
  <si>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</si>
  <si>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</si>
  <si>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</si>
  <si>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</si>
  <si>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</si>
  <si>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</si>
  <si>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</si>
  <si>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</si>
  <si>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</si>
  <si>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</si>
  <si>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</si>
  <si>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</si>
  <si>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</si>
  <si>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</si>
  <si>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</si>
  <si>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</si>
  <si>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</si>
  <si>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</si>
  <si>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</si>
  <si>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</si>
  <si>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</si>
  <si>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</si>
  <si>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</si>
  <si>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</si>
  <si>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</si>
  <si>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</si>
  <si>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</si>
  <si>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</si>
  <si>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</si>
  <si>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</si>
  <si>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</si>
  <si>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</si>
  <si>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</si>
  <si>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</si>
  <si>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</si>
  <si>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</si>
  <si>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</si>
  <si>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</si>
  <si>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</si>
  <si>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</si>
  <si>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</si>
  <si>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</si>
  <si>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</si>
  <si>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</si>
  <si>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</si>
  <si>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</si>
  <si>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</si>
  <si>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</si>
  <si>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</si>
  <si>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</si>
  <si>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</si>
  <si>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</si>
  <si>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</si>
  <si>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</si>
  <si>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</si>
  <si>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</si>
  <si>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</si>
  <si>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</si>
  <si>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</si>
  <si>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</si>
  <si>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</si>
  <si>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</si>
  <si>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</si>
  <si>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</si>
  <si>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</si>
  <si>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</si>
  <si>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</si>
  <si>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</si>
  <si>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</si>
  <si>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</si>
  <si>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</si>
  <si>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</si>
  <si>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</si>
  <si>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</si>
  <si>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</si>
  <si>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</si>
  <si>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</si>
  <si>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</si>
  <si>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</si>
  <si>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</si>
  <si>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</si>
  <si>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</si>
  <si>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</si>
  <si>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</si>
  <si>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</si>
  <si>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</si>
  <si>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</si>
  <si>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</si>
  <si>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</si>
  <si>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</si>
  <si>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</si>
  <si>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</si>
  <si>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</si>
  <si>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</si>
  <si>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</si>
  <si>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</si>
  <si>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</si>
  <si>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</si>
  <si>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</si>
  <si>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</si>
  <si>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</si>
  <si>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</si>
  <si>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</si>
  <si>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</si>
  <si>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</si>
  <si>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</si>
  <si>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</si>
  <si>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</si>
  <si>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</si>
  <si>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</si>
  <si>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</si>
  <si>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</si>
  <si>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</si>
  <si>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</si>
  <si>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</si>
  <si>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</si>
  <si>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</si>
  <si>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</si>
  <si>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</si>
  <si>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</si>
  <si>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</si>
  <si>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</si>
  <si>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</si>
  <si>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</si>
  <si>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</si>
  <si>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</si>
  <si>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</si>
  <si>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</si>
  <si>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</si>
  <si>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</si>
  <si>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</si>
  <si>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</si>
  <si>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</si>
  <si>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</si>
  <si>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</si>
  <si>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</si>
  <si>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</si>
  <si>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</si>
  <si>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</si>
  <si>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</si>
  <si>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</si>
  <si>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</si>
  <si>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</si>
  <si>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</si>
  <si>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</si>
  <si>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</si>
  <si>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</si>
  <si>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</si>
  <si>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</si>
  <si>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</si>
  <si>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</si>
  <si>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</si>
  <si>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</si>
  <si>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</si>
  <si>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</si>
  <si>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</si>
  <si>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</si>
  <si>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</si>
  <si>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</si>
  <si>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</si>
  <si>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</si>
  <si>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</si>
  <si>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</si>
  <si>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</si>
  <si>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</si>
  <si>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</si>
  <si>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</si>
  <si>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</si>
  <si>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</si>
  <si>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</si>
  <si>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</si>
  <si>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</si>
  <si>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</si>
  <si>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</si>
  <si>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</si>
  <si>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</si>
  <si>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</si>
  <si>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</si>
  <si>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</si>
  <si>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</si>
  <si>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</si>
  <si>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</si>
  <si>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</si>
  <si>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</si>
  <si>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</si>
  <si>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</si>
  <si>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</si>
  <si>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</si>
  <si>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</si>
  <si>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</si>
  <si>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</si>
  <si>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</si>
  <si>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</si>
  <si>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</si>
  <si>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</si>
  <si>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</si>
  <si>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</si>
  <si>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</si>
  <si>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</si>
  <si>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</si>
  <si>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</si>
  <si>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</si>
  <si>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</si>
  <si>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</si>
  <si>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</si>
  <si>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</si>
  <si>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</si>
  <si>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</si>
  <si>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</si>
  <si>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</si>
  <si>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</si>
  <si>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</si>
  <si>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</si>
  <si>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</si>
  <si>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</si>
  <si>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</si>
  <si>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</si>
  <si>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</si>
  <si>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</si>
  <si>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</si>
  <si>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</si>
  <si>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</si>
  <si>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</si>
  <si>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</si>
  <si>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</si>
  <si>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</si>
  <si>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</si>
  <si>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</si>
  <si>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</si>
  <si>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</si>
  <si>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</si>
  <si>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</si>
  <si>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</si>
  <si>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</si>
  <si>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</si>
  <si>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</si>
  <si>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</si>
  <si>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</si>
  <si>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</si>
  <si>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</si>
  <si>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</si>
  <si>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</si>
  <si>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</si>
  <si>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</si>
  <si>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</si>
  <si>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</si>
  <si>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</si>
  <si>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</si>
  <si>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</si>
  <si>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</si>
  <si>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</si>
  <si>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</si>
  <si>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</si>
  <si>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</si>
  <si>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</si>
  <si>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</si>
  <si>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</si>
  <si>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</si>
  <si>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</si>
  <si>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</si>
  <si>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</si>
  <si>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</si>
  <si>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</si>
  <si>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</si>
  <si>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</si>
  <si>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</si>
  <si>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</si>
  <si>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</si>
  <si>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</si>
  <si>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</si>
  <si>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</si>
  <si>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</si>
  <si>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</si>
  <si>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</si>
  <si>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</si>
  <si>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</si>
  <si>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</si>
  <si>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</si>
  <si>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</si>
  <si>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</si>
  <si>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</si>
  <si>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</si>
  <si>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</si>
  <si>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</si>
  <si>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</si>
  <si>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</si>
  <si>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</si>
  <si>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</si>
  <si>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</si>
  <si>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</si>
  <si>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</si>
  <si>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</si>
  <si>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</si>
  <si>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</si>
  <si>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</si>
  <si>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</si>
  <si>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</si>
  <si>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</si>
  <si>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</si>
  <si>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</si>
  <si>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</si>
  <si>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</si>
  <si>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</si>
  <si>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</si>
  <si>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</si>
  <si>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</si>
  <si>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</si>
  <si>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</si>
  <si>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</si>
  <si>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</si>
  <si>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</si>
  <si>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</si>
  <si>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</si>
  <si>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</si>
  <si>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</si>
  <si>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</si>
  <si>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</si>
  <si>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</si>
  <si>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</si>
  <si>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</si>
  <si>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</si>
  <si>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</si>
  <si>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</si>
  <si>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</si>
  <si>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</si>
  <si>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</si>
  <si>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</si>
  <si>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</si>
  <si>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</si>
  <si>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</si>
  <si>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</si>
  <si>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</si>
  <si>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</si>
  <si>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</si>
  <si>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</si>
  <si>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</si>
  <si>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</si>
  <si>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</si>
  <si>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</si>
  <si>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</si>
  <si>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</si>
  <si>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</si>
  <si>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</si>
  <si>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</si>
  <si>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</si>
  <si>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</si>
  <si>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</si>
  <si>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</si>
  <si>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</si>
  <si>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</si>
  <si>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</si>
  <si>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</si>
  <si>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</si>
  <si>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</si>
  <si>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</si>
  <si>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</si>
  <si>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</si>
  <si>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</si>
  <si>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</si>
  <si>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</si>
  <si>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</si>
  <si>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</si>
  <si>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</si>
  <si>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</si>
  <si>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</si>
  <si>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</si>
  <si>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</si>
  <si>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</si>
  <si>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</si>
  <si>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</si>
  <si>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</si>
  <si>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</si>
  <si>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</si>
  <si>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</si>
  <si>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</si>
  <si>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</si>
  <si>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</si>
  <si>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</si>
  <si>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</si>
  <si>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</si>
  <si>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</si>
  <si>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</si>
  <si>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</si>
  <si>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</si>
  <si>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</si>
  <si>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</si>
  <si>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</si>
  <si>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</si>
  <si>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</si>
  <si>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</si>
  <si>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</si>
  <si>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</si>
  <si>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</si>
  <si>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</si>
  <si>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</si>
  <si>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</si>
  <si>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</si>
  <si>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</si>
  <si>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</si>
  <si>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</si>
  <si>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</si>
  <si>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</si>
  <si>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</si>
  <si>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</si>
  <si>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</si>
  <si>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</si>
  <si>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</si>
  <si>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</si>
  <si>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</si>
  <si>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</si>
  <si>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</si>
  <si>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</si>
  <si>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</si>
  <si>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</si>
  <si>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</si>
  <si>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</si>
  <si>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</si>
  <si>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</si>
  <si>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</si>
  <si>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</si>
  <si>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</si>
  <si>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</si>
  <si>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</si>
  <si>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</si>
  <si>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</si>
  <si>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</si>
  <si>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</si>
  <si>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</si>
  <si>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</si>
  <si>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</si>
  <si>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</si>
  <si>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</si>
  <si>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</si>
  <si>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</si>
  <si>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</si>
  <si>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</si>
  <si>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</si>
  <si>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</si>
  <si>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</si>
  <si>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</si>
  <si>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</si>
  <si>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</si>
  <si>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</si>
  <si>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</si>
  <si>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</si>
  <si>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</si>
  <si>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</si>
  <si>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</si>
  <si>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</si>
  <si>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</si>
  <si>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</si>
  <si>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</si>
  <si>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</si>
  <si>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</si>
  <si>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</si>
  <si>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</si>
  <si>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</si>
  <si>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</si>
  <si>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</si>
  <si>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</si>
  <si>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</si>
  <si>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</si>
  <si>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</si>
  <si>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</si>
  <si>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</si>
  <si>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</si>
  <si>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</si>
  <si>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</si>
  <si>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</si>
  <si>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</si>
  <si>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</si>
  <si>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</si>
  <si>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</si>
  <si>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</si>
  <si>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</si>
  <si>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</si>
  <si>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</si>
  <si>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</si>
  <si>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</si>
  <si>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</si>
  <si>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</si>
  <si>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</si>
  <si>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</si>
  <si>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</si>
  <si>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</si>
  <si>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</si>
  <si>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</si>
  <si>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</si>
  <si>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</si>
  <si>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</si>
  <si>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</si>
  <si>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</si>
  <si>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</si>
  <si>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</si>
  <si>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</si>
  <si>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</si>
  <si>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</si>
  <si>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</si>
  <si>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</si>
  <si>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</si>
  <si>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</si>
  <si>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</si>
  <si>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</si>
  <si>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</si>
  <si>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</si>
  <si>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</si>
  <si>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</si>
  <si>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</si>
  <si>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</si>
  <si>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</si>
  <si>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</si>
  <si>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</si>
  <si>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</si>
  <si>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</si>
  <si>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</si>
  <si>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</si>
  <si>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</si>
  <si>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</si>
  <si>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</si>
  <si>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</si>
  <si>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</si>
  <si>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</si>
  <si>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</si>
  <si>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</si>
  <si>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</si>
  <si>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</si>
  <si>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</si>
  <si>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</si>
  <si>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</si>
  <si>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</si>
  <si>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</si>
  <si>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</si>
  <si>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</si>
  <si>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</si>
  <si>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</si>
  <si>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</si>
  <si>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</si>
  <si>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</si>
  <si>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</si>
  <si>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</si>
  <si>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</si>
  <si>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</si>
  <si>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</si>
  <si>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</si>
  <si>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</si>
  <si>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</si>
  <si>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</si>
  <si>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</si>
  <si>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</si>
  <si>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</si>
  <si>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</si>
  <si>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</si>
  <si>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</si>
  <si>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</si>
  <si>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</si>
  <si>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</si>
  <si>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</si>
  <si>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</si>
  <si>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</si>
  <si>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</si>
  <si>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</si>
  <si>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</si>
  <si>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</si>
  <si>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</si>
  <si>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</si>
  <si>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</si>
  <si>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</si>
  <si>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</si>
  <si>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</si>
  <si>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</si>
  <si>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</si>
  <si>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</si>
  <si>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</si>
  <si>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</si>
  <si>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</si>
  <si>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</si>
  <si>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</si>
  <si>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</si>
  <si>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</si>
  <si>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</si>
  <si>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</si>
  <si>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</si>
  <si>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</si>
  <si>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</si>
  <si>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</si>
  <si>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</si>
  <si>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</si>
  <si>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</si>
  <si>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</si>
  <si>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</si>
  <si>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</si>
  <si>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</si>
  <si>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</si>
  <si>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</si>
  <si>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</si>
  <si>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</si>
  <si>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</si>
  <si>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</si>
  <si>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</si>
  <si>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</si>
  <si>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</si>
  <si>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</si>
  <si>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</si>
  <si>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</si>
  <si>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</si>
  <si>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</si>
  <si>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</si>
  <si>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</si>
  <si>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</si>
  <si>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</si>
  <si>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</si>
  <si>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</si>
  <si>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</si>
  <si>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</si>
  <si>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</si>
  <si>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</si>
  <si>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</si>
  <si>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</si>
  <si>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</si>
  <si>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</si>
  <si>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</si>
  <si>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</si>
  <si>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</si>
  <si>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</si>
  <si>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</si>
  <si>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</si>
  <si>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</si>
  <si>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</si>
  <si>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</si>
  <si>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</si>
  <si>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</si>
  <si>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</si>
  <si>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</si>
  <si>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</si>
  <si>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</si>
  <si>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</si>
  <si>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</si>
  <si>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</si>
  <si>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</si>
  <si>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</si>
  <si>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</si>
  <si>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</si>
  <si>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</si>
  <si>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</si>
  <si>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</si>
  <si>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</si>
  <si>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</si>
  <si>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</si>
  <si>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</si>
  <si>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</si>
  <si>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</si>
  <si>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</si>
  <si>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</si>
  <si>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</si>
  <si>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</si>
  <si>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</si>
  <si>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</si>
  <si>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</si>
  <si>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</si>
  <si>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</si>
  <si>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</si>
  <si>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</si>
  <si>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</si>
  <si>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</si>
  <si>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</si>
  <si>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</si>
  <si>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</si>
  <si>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</si>
  <si>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</si>
  <si>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</si>
  <si>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</si>
  <si>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</si>
  <si>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</si>
  <si>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</si>
  <si>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</si>
  <si>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</si>
  <si>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</si>
  <si>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</si>
  <si>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</si>
  <si>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</si>
  <si>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</si>
  <si>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</si>
  <si>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</si>
  <si>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</si>
  <si>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</si>
  <si>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</si>
  <si>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</si>
  <si>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</si>
  <si>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</si>
  <si>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</si>
  <si>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</si>
  <si>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</si>
  <si>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</si>
  <si>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</si>
  <si>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</si>
  <si>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</si>
  <si>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</si>
  <si>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</si>
  <si>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</si>
  <si>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</si>
  <si>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</si>
  <si>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</si>
  <si>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</si>
  <si>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</si>
  <si>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</si>
  <si>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</si>
  <si>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</si>
  <si>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</si>
  <si>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</si>
  <si>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</si>
  <si>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</si>
  <si>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</si>
  <si>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</si>
  <si>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</si>
  <si>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</si>
  <si>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</si>
  <si>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</si>
  <si>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</si>
  <si>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</si>
  <si>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</si>
  <si>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</si>
  <si>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</si>
  <si>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</si>
  <si>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</si>
  <si>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</si>
  <si>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</si>
  <si>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</si>
  <si>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</si>
  <si>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</si>
  <si>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</si>
  <si>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</si>
  <si>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</si>
  <si>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</si>
  <si>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</si>
  <si>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</si>
  <si>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</si>
  <si>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</si>
  <si>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</si>
  <si>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</si>
  <si>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</si>
  <si>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</si>
  <si>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</si>
  <si>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</si>
  <si>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</si>
  <si>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</si>
  <si>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</si>
  <si>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</si>
  <si>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</si>
  <si>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</si>
  <si>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</si>
  <si>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</si>
  <si>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</si>
  <si>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</si>
  <si>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</si>
  <si>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</si>
  <si>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</si>
  <si>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</si>
  <si>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</si>
  <si>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</si>
  <si>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</si>
  <si>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</si>
  <si>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</si>
  <si>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</si>
  <si>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</si>
  <si>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</si>
  <si>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</si>
  <si>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</si>
  <si>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</si>
  <si>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</si>
  <si>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</si>
  <si>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</si>
  <si>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</si>
  <si>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</si>
  <si>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</si>
  <si>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</si>
  <si>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</si>
  <si>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</si>
  <si>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</si>
  <si>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</si>
  <si>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</si>
  <si>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</si>
  <si>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</si>
  <si>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</si>
  <si>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</si>
  <si>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</si>
  <si>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</si>
  <si>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</si>
  <si>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</si>
  <si>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</si>
  <si>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</si>
  <si>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</si>
  <si>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</si>
  <si>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</si>
  <si>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</si>
  <si>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</si>
  <si>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</si>
  <si>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</si>
  <si>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</si>
  <si>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</si>
  <si>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</si>
  <si>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</si>
  <si>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</si>
  <si>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</si>
  <si>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</si>
  <si>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</si>
  <si>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</si>
  <si>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</si>
  <si>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</si>
  <si>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</si>
  <si>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</si>
  <si>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</si>
  <si>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</si>
  <si>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</si>
  <si>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</si>
  <si>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</si>
  <si>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</si>
  <si>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</si>
  <si>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</si>
  <si>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</si>
  <si>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</si>
  <si>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</si>
  <si>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</si>
  <si>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</si>
  <si>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</si>
  <si>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</si>
  <si>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</si>
  <si>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</si>
  <si>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</si>
  <si>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</si>
  <si>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</si>
  <si>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</si>
  <si>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</si>
  <si>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</si>
  <si>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</si>
  <si>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</si>
  <si>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</si>
  <si>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</si>
  <si>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</si>
  <si>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</si>
  <si>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</si>
  <si>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</si>
  <si>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</si>
  <si>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</si>
  <si>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</si>
  <si>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</si>
  <si>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</si>
  <si>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</si>
  <si>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</si>
  <si>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</si>
  <si>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</si>
  <si>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</si>
  <si>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</si>
  <si>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</si>
  <si>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</si>
  <si>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</si>
  <si>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</si>
  <si>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</si>
  <si>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</si>
  <si>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</si>
  <si>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</si>
  <si>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</si>
  <si>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</si>
  <si>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</si>
  <si>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</si>
  <si>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</si>
  <si>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</si>
  <si>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</si>
  <si>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</si>
  <si>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</si>
  <si>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</si>
  <si>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</si>
  <si>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</si>
  <si>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</si>
  <si>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</si>
  <si>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</si>
  <si>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</si>
  <si>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</si>
  <si>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</si>
  <si>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</si>
  <si>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</si>
  <si>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</si>
  <si>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</si>
  <si>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</si>
  <si>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</si>
  <si>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</si>
  <si>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</si>
  <si>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</si>
  <si>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</si>
  <si>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</si>
  <si>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</si>
  <si>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</si>
  <si>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</si>
  <si>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</si>
  <si>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</si>
  <si>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</si>
  <si>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</si>
  <si>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</si>
  <si>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</si>
  <si>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</si>
  <si>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</si>
  <si>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</si>
  <si>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</si>
  <si>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</si>
  <si>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</si>
  <si>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</si>
  <si>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</si>
  <si>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</si>
  <si>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</si>
  <si>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</si>
  <si>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</si>
  <si>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</si>
  <si>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</si>
  <si>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</si>
  <si>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</si>
  <si>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</si>
  <si>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</si>
  <si>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</si>
  <si>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</si>
  <si>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</si>
  <si>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</si>
  <si>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</si>
  <si>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</si>
  <si>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</si>
  <si>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</si>
  <si>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</si>
  <si>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</si>
  <si>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</si>
  <si>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</si>
  <si>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</si>
  <si>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</si>
  <si>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</si>
  <si>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</si>
  <si>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</si>
  <si>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</si>
  <si>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</si>
  <si>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</si>
  <si>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</si>
  <si>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</si>
  <si>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</si>
  <si>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</si>
  <si>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</si>
  <si>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</si>
  <si>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</si>
  <si>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</si>
  <si>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</si>
  <si>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</si>
  <si>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</si>
  <si>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</si>
  <si>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</si>
  <si>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</si>
  <si>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</si>
  <si>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</si>
  <si>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</si>
  <si>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</si>
  <si>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</si>
  <si>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</si>
  <si>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</si>
  <si>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</si>
  <si>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</si>
  <si>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</si>
  <si>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</si>
  <si>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</si>
  <si>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</si>
  <si>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</si>
  <si>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</si>
  <si>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</si>
  <si>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</si>
  <si>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</si>
  <si>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</si>
  <si>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</si>
  <si>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</si>
  <si>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</si>
  <si>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</si>
  <si>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</si>
  <si>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</si>
  <si>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</si>
  <si>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</si>
  <si>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</si>
  <si>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</si>
  <si>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</si>
  <si>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</si>
  <si>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</si>
  <si>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</si>
  <si>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</si>
  <si>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</si>
  <si>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</si>
  <si>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</si>
  <si>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</si>
  <si>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</si>
  <si>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</si>
  <si>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</si>
  <si>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</si>
  <si>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</si>
  <si>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</si>
  <si>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</si>
  <si>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</si>
  <si>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</si>
  <si>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</si>
  <si>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</si>
  <si>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</si>
  <si>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</si>
  <si>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</si>
  <si>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</si>
  <si>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</si>
  <si>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</si>
  <si>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</si>
  <si>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</si>
  <si>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</si>
  <si>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</si>
  <si>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</si>
  <si>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</si>
  <si>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</si>
  <si>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</si>
  <si>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</si>
  <si>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</si>
  <si>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</si>
  <si>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</si>
  <si>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</si>
  <si>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</si>
  <si>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</si>
  <si>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</si>
  <si>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</si>
  <si>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</si>
  <si>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</si>
  <si>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</si>
  <si>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</si>
  <si>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</si>
  <si>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</si>
  <si>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</si>
  <si>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</si>
  <si>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</si>
  <si>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</si>
  <si>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</si>
  <si>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</si>
  <si>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</si>
  <si>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</si>
  <si>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</si>
  <si>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</si>
  <si>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</si>
  <si>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</si>
  <si>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</si>
  <si>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</si>
  <si>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</si>
  <si>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</si>
  <si>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</si>
  <si>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</si>
  <si>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</si>
  <si>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</si>
  <si>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</si>
  <si>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</si>
  <si>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</si>
  <si>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</si>
  <si>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</si>
  <si>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</si>
  <si>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</si>
  <si>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</si>
  <si>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</si>
  <si>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</si>
  <si>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</si>
  <si>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</si>
  <si>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</si>
  <si>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</si>
  <si>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</si>
  <si>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</si>
  <si>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</si>
  <si>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</si>
  <si>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</si>
  <si>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</si>
  <si>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</si>
  <si>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</si>
  <si>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</si>
  <si>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</si>
  <si>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</si>
  <si>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</si>
  <si>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</si>
  <si>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</si>
  <si>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</si>
  <si>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</si>
  <si>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</si>
  <si>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</si>
  <si>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</si>
  <si>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</si>
  <si>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</si>
  <si>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</si>
  <si>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</si>
  <si>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</si>
  <si>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</si>
  <si>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</si>
  <si>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</si>
  <si>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</si>
  <si>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</si>
  <si>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</si>
  <si>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</si>
  <si>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</si>
  <si>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</si>
  <si>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</si>
  <si>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</si>
  <si>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</si>
  <si>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</si>
  <si>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</si>
  <si>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</si>
  <si>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</si>
  <si>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</si>
  <si>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</si>
  <si>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</si>
  <si>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</si>
  <si>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</si>
  <si>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</si>
  <si>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</si>
  <si>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</si>
  <si>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</si>
  <si>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</si>
  <si>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</si>
  <si>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</si>
  <si>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</si>
  <si>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</si>
  <si>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</si>
  <si>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</si>
  <si>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</si>
  <si>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</si>
  <si>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</si>
  <si>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</si>
  <si>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</si>
  <si>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</si>
  <si>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</si>
  <si>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</si>
  <si>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</si>
  <si>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</si>
  <si>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</si>
  <si>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</si>
  <si>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</si>
  <si>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</si>
  <si>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</si>
  <si>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</si>
  <si>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</si>
  <si>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</si>
  <si>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</si>
  <si>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</si>
  <si>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</si>
  <si>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</si>
  <si>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</si>
  <si>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</si>
  <si>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</si>
  <si>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</si>
  <si>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</si>
  <si>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</si>
  <si>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</si>
  <si>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</si>
  <si>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</si>
  <si>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</si>
  <si>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</si>
  <si>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</si>
  <si>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</si>
  <si>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</si>
  <si>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</si>
  <si>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</si>
  <si>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</si>
  <si>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</si>
  <si>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</si>
  <si>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</si>
  <si>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</si>
  <si>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</si>
  <si>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</si>
  <si>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</si>
  <si>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</si>
  <si>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</si>
  <si>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</si>
  <si>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</si>
  <si>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</si>
  <si>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</si>
  <si>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</si>
  <si>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</si>
  <si>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</si>
  <si>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</si>
  <si>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</si>
  <si>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</si>
  <si>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</si>
  <si>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</si>
  <si>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</si>
  <si>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</si>
  <si>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</si>
  <si>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</si>
  <si>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</si>
  <si>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</si>
  <si>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</si>
  <si>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</si>
  <si>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</si>
  <si>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</si>
  <si>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</si>
  <si>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</si>
  <si>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</si>
  <si>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</si>
  <si>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</si>
  <si>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</si>
  <si>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</si>
  <si>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</si>
  <si>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</si>
  <si>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</si>
  <si>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</si>
  <si>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</si>
  <si>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</si>
  <si>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</si>
  <si>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</si>
  <si>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</si>
  <si>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</si>
  <si>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</si>
  <si>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</si>
  <si>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</si>
  <si>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</si>
  <si>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</si>
  <si>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</si>
  <si>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</si>
  <si>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</si>
  <si>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</si>
  <si>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</si>
  <si>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</si>
  <si>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</si>
  <si>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</si>
  <si>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</si>
  <si>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</si>
  <si>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</si>
  <si>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</si>
  <si>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</si>
  <si>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</si>
  <si>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</si>
  <si>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</si>
  <si>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</si>
  <si>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</si>
  <si>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</si>
  <si>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</si>
  <si>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</si>
  <si>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</si>
  <si>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</si>
  <si>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</si>
  <si>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</si>
  <si>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</si>
  <si>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</si>
  <si>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</si>
  <si>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</si>
  <si>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</si>
  <si>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</si>
  <si>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</si>
  <si>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</si>
  <si>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</si>
  <si>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</si>
  <si>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</si>
  <si>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</si>
  <si>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</si>
  <si>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</si>
  <si>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</si>
  <si>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</si>
  <si>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</si>
  <si>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</si>
  <si>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</si>
  <si>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</si>
  <si>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</si>
  <si>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</si>
  <si>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</si>
  <si>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</si>
  <si>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</si>
  <si>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</si>
  <si>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</si>
  <si>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</si>
  <si>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</si>
  <si>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</si>
  <si>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</si>
  <si>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</si>
  <si>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</si>
  <si>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</si>
  <si>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</si>
  <si>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</si>
  <si>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</si>
  <si>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</si>
  <si>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</si>
  <si>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</si>
  <si>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</si>
  <si>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</si>
  <si>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</si>
  <si>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</si>
  <si>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</si>
  <si>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</si>
  <si>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</si>
  <si>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</si>
  <si>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</si>
  <si>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</si>
  <si>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</si>
  <si>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</si>
  <si>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</si>
  <si>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</si>
  <si>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</si>
  <si>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</si>
  <si>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</si>
  <si>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</si>
  <si>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</si>
  <si>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</si>
  <si>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</si>
  <si>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</si>
  <si>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</si>
  <si>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</si>
  <si>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</si>
  <si>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</si>
  <si>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</si>
  <si>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</si>
  <si>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</si>
  <si>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</si>
  <si>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</si>
  <si>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</si>
  <si>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</si>
  <si>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</si>
  <si>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</si>
  <si>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</si>
  <si>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</si>
  <si>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</si>
  <si>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</si>
  <si>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</si>
  <si>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</si>
  <si>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</si>
  <si>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</si>
  <si>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</si>
  <si>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</si>
  <si>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</si>
  <si>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</si>
  <si>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</si>
  <si>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</si>
  <si>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</si>
  <si>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</si>
  <si>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</si>
  <si>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</si>
  <si>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</si>
  <si>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</si>
  <si>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</si>
  <si>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</si>
  <si>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</si>
  <si>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</si>
  <si>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</si>
  <si>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</si>
  <si>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</si>
  <si>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</si>
  <si>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</si>
  <si>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</si>
  <si>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</si>
  <si>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</si>
  <si>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</si>
  <si>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</si>
  <si>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</si>
  <si>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</si>
  <si>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</si>
  <si>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</si>
  <si>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</si>
  <si>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</si>
  <si>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</si>
  <si>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</si>
  <si>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</si>
  <si>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</si>
  <si>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</si>
  <si>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</si>
  <si>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</si>
  <si>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</si>
  <si>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</si>
  <si>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</si>
  <si>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</si>
  <si>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</si>
  <si>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</si>
  <si>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</si>
  <si>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</si>
  <si>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</si>
  <si>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</si>
  <si>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</si>
  <si>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</si>
  <si>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</si>
  <si>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</si>
  <si>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</si>
  <si>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</si>
  <si>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</si>
  <si>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</si>
  <si>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</si>
  <si>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</si>
  <si>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</si>
  <si>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</si>
  <si>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</si>
  <si>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</si>
  <si>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</si>
  <si>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</si>
  <si>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</si>
  <si>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</si>
  <si>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</si>
  <si>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</si>
  <si>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</si>
  <si>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</si>
  <si>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</si>
  <si>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</si>
  <si>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</si>
  <si>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</si>
  <si>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</si>
  <si>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</si>
  <si>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</si>
  <si>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</si>
  <si>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</si>
  <si>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</si>
  <si>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</si>
  <si>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</si>
  <si>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</si>
  <si>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</si>
  <si>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</si>
  <si>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</si>
  <si>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</si>
  <si>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</si>
  <si>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</si>
  <si>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</si>
  <si>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</si>
  <si>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</si>
  <si>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</si>
  <si>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</si>
  <si>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</si>
  <si>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</si>
  <si>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</si>
  <si>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</si>
  <si>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</si>
  <si>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</si>
  <si>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</si>
  <si>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</si>
  <si>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</si>
  <si>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</si>
  <si>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</si>
  <si>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</si>
  <si>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</si>
  <si>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</si>
  <si>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</si>
  <si>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</si>
  <si>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</si>
  <si>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</si>
  <si>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</si>
  <si>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</si>
  <si>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</si>
  <si>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</si>
  <si>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</si>
  <si>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</si>
  <si>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</si>
  <si>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</si>
  <si>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</si>
  <si>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</si>
  <si>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</si>
  <si>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</si>
  <si>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</si>
  <si>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</si>
  <si>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</si>
  <si>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</si>
  <si>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</si>
  <si>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</si>
  <si>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</si>
  <si>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</si>
  <si>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</si>
  <si>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</si>
  <si>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</si>
  <si>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</si>
  <si>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</si>
  <si>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</si>
  <si>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</si>
  <si>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</si>
  <si>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</si>
  <si>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</si>
  <si>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</si>
  <si>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</si>
  <si>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</si>
  <si>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</si>
  <si>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</si>
  <si>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</si>
  <si>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</si>
  <si>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</si>
  <si>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</si>
  <si>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</si>
  <si>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</si>
  <si>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</si>
  <si>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</si>
  <si>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</si>
  <si>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</si>
  <si>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</si>
  <si>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</si>
  <si>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</si>
  <si>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</si>
  <si>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</si>
  <si>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</si>
  <si>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</si>
  <si>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</si>
  <si>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</si>
  <si>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</si>
  <si>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</si>
  <si>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</si>
  <si>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</si>
  <si>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</si>
  <si>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</si>
  <si>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</si>
  <si>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</si>
  <si>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</si>
  <si>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</si>
  <si>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</si>
  <si>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</si>
  <si>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</si>
  <si>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</si>
  <si>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</si>
  <si>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</si>
  <si>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</si>
  <si>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</si>
  <si>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</si>
  <si>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</si>
  <si>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</si>
  <si>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</si>
  <si>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</si>
  <si>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</si>
  <si>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</si>
  <si>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</si>
  <si>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</si>
  <si>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</si>
  <si>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</si>
  <si>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</si>
  <si>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</si>
  <si>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</si>
  <si>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</si>
  <si>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</si>
  <si>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</si>
  <si>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</si>
  <si>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</si>
  <si>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</si>
  <si>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</si>
  <si>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</si>
  <si>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</si>
  <si>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</si>
  <si>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</si>
  <si>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</si>
  <si>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</si>
  <si>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</si>
  <si>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</si>
  <si>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</si>
  <si>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</si>
  <si>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</si>
  <si>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</si>
  <si>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</si>
  <si>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</si>
  <si>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</si>
  <si>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</si>
  <si>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</si>
  <si>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</si>
  <si>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</si>
  <si>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</si>
  <si>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</si>
  <si>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</si>
  <si>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</si>
  <si>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</si>
  <si>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</si>
  <si>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</si>
  <si>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</si>
  <si>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</si>
  <si>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</si>
  <si>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</si>
  <si>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</si>
  <si>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</si>
  <si>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</si>
  <si>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</si>
  <si>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</si>
  <si>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</si>
  <si>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</si>
  <si>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</si>
  <si>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</si>
  <si>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</si>
  <si>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</si>
  <si>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</si>
  <si>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</si>
  <si>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</si>
  <si>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</si>
  <si>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</si>
  <si>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</si>
  <si>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</si>
  <si>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</si>
  <si>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</si>
  <si>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</si>
  <si>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</si>
  <si>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</si>
  <si>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</si>
  <si>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</si>
  <si>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</si>
  <si>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</si>
  <si>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</si>
  <si>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</si>
  <si>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</si>
  <si>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</si>
  <si>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</si>
  <si>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</si>
  <si>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</si>
  <si>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</si>
  <si>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</si>
  <si>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</si>
  <si>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</si>
  <si>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</si>
  <si>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</si>
  <si>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</si>
  <si>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</si>
  <si>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</si>
  <si>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</si>
  <si>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</si>
  <si>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</si>
  <si>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</si>
  <si>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</si>
  <si>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</si>
  <si>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</si>
  <si>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</si>
  <si>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</si>
  <si>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</si>
  <si>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</si>
  <si>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</si>
  <si>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</si>
  <si>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</si>
  <si>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</si>
  <si>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</si>
  <si>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</si>
  <si>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</si>
  <si>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</si>
  <si>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</si>
  <si>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</si>
  <si>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</si>
  <si>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</si>
  <si>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</si>
  <si>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</si>
  <si>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</si>
  <si>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</si>
  <si>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</si>
  <si>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</si>
  <si>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</si>
  <si>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</si>
  <si>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</si>
  <si>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</si>
  <si>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</si>
  <si>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</si>
  <si>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</si>
  <si>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</si>
  <si>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</si>
  <si>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</si>
  <si>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</si>
  <si>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</si>
  <si>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</si>
  <si>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</si>
  <si>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</si>
  <si>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</si>
  <si>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</si>
  <si>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</si>
  <si>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</si>
  <si>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</si>
  <si>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</si>
  <si>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</si>
  <si>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</si>
  <si>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</si>
  <si>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</si>
  <si>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</si>
  <si>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</si>
  <si>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</si>
  <si>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</si>
  <si>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</si>
  <si>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</si>
  <si>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</si>
  <si>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</si>
  <si>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</si>
  <si>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</si>
  <si>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</si>
  <si>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</si>
  <si>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</si>
  <si>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</si>
  <si>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</si>
  <si>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</si>
  <si>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</si>
  <si>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</si>
  <si>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</si>
  <si>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</si>
  <si>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</si>
  <si>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</si>
  <si>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</si>
  <si>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</si>
  <si>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</si>
  <si>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</si>
  <si>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</si>
  <si>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</si>
  <si>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</si>
  <si>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</si>
  <si>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</si>
  <si>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</si>
  <si>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</si>
  <si>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</si>
  <si>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</si>
  <si>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</si>
  <si>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</si>
  <si>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</si>
  <si>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</si>
  <si>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</si>
  <si>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</si>
  <si>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</si>
  <si>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</si>
  <si>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</si>
  <si>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</si>
  <si>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</si>
  <si>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</si>
  <si>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</si>
  <si>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</si>
  <si>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</si>
  <si>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</si>
  <si>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</si>
  <si>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</si>
  <si>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</si>
  <si>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</si>
  <si>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</si>
  <si>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</si>
  <si>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</si>
  <si>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</si>
  <si>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</si>
  <si>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</si>
  <si>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</si>
  <si>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</si>
  <si>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</si>
  <si>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</si>
  <si>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</si>
  <si>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</si>
  <si>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</si>
  <si>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</si>
  <si>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</si>
  <si>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</si>
  <si>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</si>
  <si>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</si>
  <si>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</si>
  <si>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</si>
  <si>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</si>
  <si>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</si>
  <si>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</si>
  <si>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</si>
  <si>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</si>
  <si>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</si>
  <si>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</si>
  <si>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</si>
  <si>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</si>
  <si>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</si>
  <si>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</si>
  <si>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</si>
  <si>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</si>
  <si>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</si>
  <si>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</si>
  <si>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</si>
  <si>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</si>
  <si>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</si>
  <si>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</si>
  <si>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</si>
  <si>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</si>
  <si>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</si>
  <si>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</si>
  <si>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</si>
  <si>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</si>
  <si>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</si>
  <si>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</si>
  <si>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</si>
  <si>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</si>
  <si>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</si>
  <si>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</si>
  <si>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</si>
  <si>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</si>
  <si>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</si>
  <si>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</si>
  <si>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</si>
  <si>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</si>
  <si>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</si>
  <si>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</si>
  <si>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</si>
  <si>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</si>
  <si>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</si>
  <si>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</si>
  <si>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</si>
  <si>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</si>
  <si>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</si>
  <si>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</si>
  <si>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</si>
  <si>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</si>
  <si>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</si>
  <si>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</si>
  <si>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</si>
  <si>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</si>
  <si>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</si>
  <si>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</si>
  <si>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</si>
  <si>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</si>
  <si>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</si>
  <si>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</si>
  <si>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</si>
  <si>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</si>
  <si>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</si>
  <si>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</si>
  <si>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</si>
  <si>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</si>
  <si>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</si>
  <si>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</si>
  <si>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</si>
  <si>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</si>
  <si>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</si>
  <si>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</si>
  <si>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</si>
  <si>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</si>
  <si>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</si>
  <si>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</si>
  <si>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</si>
  <si>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</si>
  <si>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</si>
  <si>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</si>
  <si>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</si>
  <si>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</si>
  <si>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</si>
  <si>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</si>
  <si>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</si>
  <si>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</si>
  <si>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</si>
  <si>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</si>
  <si>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</si>
  <si>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</si>
  <si>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</si>
  <si>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</si>
  <si>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</si>
  <si>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</si>
  <si>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</si>
  <si>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</si>
  <si>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</si>
  <si>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</si>
  <si>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</si>
  <si>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</si>
  <si>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</si>
  <si>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</si>
  <si>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</si>
  <si>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</si>
  <si>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</si>
  <si>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</si>
  <si>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</si>
  <si>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</si>
  <si>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</si>
  <si>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</si>
  <si>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</si>
  <si>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</si>
  <si>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</si>
  <si>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</si>
  <si>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</si>
  <si>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</si>
  <si>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</si>
  <si>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</si>
  <si>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</si>
  <si>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</si>
  <si>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</si>
  <si>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</si>
  <si>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</si>
  <si>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</si>
  <si>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</si>
  <si>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</si>
  <si>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</si>
  <si>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</si>
  <si>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</si>
  <si>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</si>
  <si>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</si>
  <si>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</si>
  <si>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</si>
  <si>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</si>
  <si>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</si>
  <si>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</si>
  <si>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</si>
  <si>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</si>
  <si>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</si>
  <si>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</si>
  <si>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</si>
  <si>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</si>
  <si>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</si>
  <si>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</si>
  <si>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</si>
  <si>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</si>
  <si>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</si>
  <si>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</si>
  <si>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</si>
  <si>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</si>
  <si>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</si>
  <si>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</si>
  <si>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</si>
  <si>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</si>
  <si>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</si>
  <si>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</si>
  <si>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</si>
  <si>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</si>
  <si>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</si>
  <si>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</si>
  <si>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</si>
  <si>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</si>
  <si>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</si>
  <si>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</si>
  <si>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</si>
  <si>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</si>
  <si>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</si>
  <si>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</si>
  <si>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</si>
  <si>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</si>
  <si>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</si>
  <si>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</si>
  <si>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</si>
  <si>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</si>
  <si>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</si>
  <si>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</si>
  <si>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</si>
  <si>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</si>
  <si>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</si>
  <si>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</si>
  <si>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</si>
  <si>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</si>
  <si>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</si>
  <si>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</si>
  <si>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</si>
  <si>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</si>
  <si>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</si>
  <si>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</si>
  <si>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</si>
  <si>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</si>
  <si>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</si>
  <si>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</si>
  <si>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</si>
  <si>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</si>
  <si>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</si>
  <si>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</si>
  <si>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</si>
  <si>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</si>
  <si>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</si>
  <si>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</si>
  <si>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</si>
  <si>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</si>
  <si>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</si>
  <si>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</si>
  <si>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</si>
  <si>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</si>
  <si>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</si>
  <si>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</si>
  <si>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</si>
  <si>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</si>
  <si>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</si>
  <si>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</si>
  <si>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</si>
  <si>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</si>
  <si>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</si>
  <si>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</si>
  <si>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</si>
  <si>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</si>
  <si>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</si>
  <si>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</si>
  <si>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</si>
  <si>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</si>
  <si>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</si>
  <si>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</si>
  <si>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</si>
  <si>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</si>
  <si>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</si>
  <si>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</si>
  <si>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</si>
  <si>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</si>
  <si>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</si>
  <si>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</si>
  <si>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</si>
  <si>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</si>
  <si>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</si>
  <si>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</si>
  <si>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</si>
  <si>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</si>
  <si>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</si>
  <si>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</si>
  <si>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</si>
  <si>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</si>
  <si>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</si>
  <si>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</si>
  <si>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</si>
  <si>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</si>
  <si>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</si>
  <si>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</si>
  <si>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</si>
  <si>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</si>
  <si>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</si>
  <si>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</si>
  <si>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</si>
  <si>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</si>
  <si>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</si>
  <si>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</si>
  <si>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</si>
  <si>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</si>
  <si>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</si>
  <si>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</si>
  <si>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</si>
  <si>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</si>
  <si>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</si>
  <si>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</si>
  <si>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</si>
  <si>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</si>
  <si>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</si>
  <si>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</si>
  <si>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</si>
  <si>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</si>
  <si>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</si>
  <si>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</si>
  <si>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</si>
  <si>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</si>
  <si>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</si>
  <si>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</si>
  <si>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</si>
  <si>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</si>
  <si>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</si>
  <si>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</si>
  <si>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</si>
  <si>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</si>
  <si>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</si>
  <si>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</si>
  <si>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</si>
  <si>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</si>
  <si>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</si>
  <si>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</si>
  <si>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</si>
  <si>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</si>
  <si>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</si>
  <si>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</si>
  <si>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</si>
  <si>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</si>
  <si>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</si>
  <si>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</si>
  <si>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</si>
  <si>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</si>
  <si>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</si>
  <si>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</si>
  <si>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</si>
  <si>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</si>
  <si>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</si>
  <si>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</si>
  <si>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</si>
  <si>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</si>
  <si>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</si>
  <si>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</si>
  <si>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</si>
  <si>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</si>
  <si>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</si>
  <si>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</si>
  <si>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</si>
  <si>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</si>
  <si>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</si>
  <si>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</si>
  <si>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</si>
  <si>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</si>
  <si>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</si>
  <si>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</si>
  <si>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</si>
  <si>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</si>
  <si>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</si>
  <si>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</si>
  <si>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</si>
  <si>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</si>
  <si>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</si>
  <si>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</si>
  <si>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</si>
  <si>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</si>
  <si>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</si>
  <si>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</si>
  <si>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</si>
  <si>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</si>
  <si>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</si>
  <si>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</si>
  <si>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</si>
  <si>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</si>
  <si>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</si>
  <si>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</si>
  <si>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</si>
  <si>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</si>
  <si>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</si>
  <si>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</si>
  <si>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</si>
  <si>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</si>
  <si>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</si>
  <si>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</si>
  <si>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</si>
  <si>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</si>
  <si>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</si>
  <si>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</si>
  <si>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</si>
  <si>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</si>
  <si>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</si>
  <si>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</si>
  <si>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</si>
  <si>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</si>
  <si>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</si>
  <si>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</si>
  <si>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</si>
  <si>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</si>
  <si>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</si>
  <si>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</si>
  <si>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</si>
  <si>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</si>
  <si>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</si>
  <si>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</si>
  <si>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</si>
  <si>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</si>
  <si>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</si>
  <si>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</si>
  <si>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</si>
  <si>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</si>
  <si>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</si>
  <si>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</si>
  <si>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</si>
  <si>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</si>
  <si>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</si>
  <si>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</si>
  <si>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</si>
  <si>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</si>
  <si>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</si>
  <si>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</si>
  <si>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</si>
  <si>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</si>
  <si>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</si>
  <si>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</si>
  <si>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</si>
  <si>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</si>
  <si>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</si>
  <si>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</si>
  <si>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</si>
  <si>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</si>
  <si>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</si>
  <si>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</si>
  <si>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</si>
  <si>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</si>
  <si>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</si>
  <si>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</si>
  <si>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</si>
  <si>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</si>
  <si>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</si>
  <si>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</si>
  <si>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</si>
  <si>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</si>
  <si>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</si>
  <si>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</si>
  <si>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</si>
  <si>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</si>
  <si>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</si>
  <si>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</si>
  <si>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</si>
  <si>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</si>
  <si>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</si>
  <si>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</si>
  <si>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</si>
  <si>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</si>
  <si>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</si>
  <si>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</si>
  <si>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</si>
  <si>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</si>
  <si>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</si>
  <si>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</si>
  <si>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</si>
  <si>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</si>
  <si>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</si>
  <si>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</si>
  <si>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</si>
  <si>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</si>
  <si>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</si>
  <si>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</si>
  <si>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</si>
  <si>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</si>
  <si>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</si>
  <si>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</si>
  <si>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</si>
  <si>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</si>
  <si>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</si>
  <si>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</si>
  <si>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</si>
  <si>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</si>
  <si>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</si>
  <si>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</si>
  <si>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</si>
  <si>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</si>
  <si>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</si>
  <si>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</si>
  <si>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</si>
  <si>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</si>
  <si>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</si>
  <si>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</si>
  <si>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</si>
  <si>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</si>
  <si>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</si>
  <si>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</si>
  <si>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</si>
  <si>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</si>
  <si>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</si>
  <si>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</si>
  <si>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</si>
  <si>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</si>
  <si>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</si>
  <si>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</si>
  <si>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</si>
  <si>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</si>
  <si>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</si>
  <si>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</si>
  <si>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</si>
  <si>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</si>
  <si>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</si>
  <si>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</si>
  <si>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</si>
  <si>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</si>
  <si>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</si>
  <si>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</si>
  <si>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</si>
  <si>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</si>
  <si>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</si>
  <si>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</si>
  <si>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</si>
  <si>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</si>
  <si>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</si>
  <si>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</si>
  <si>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</si>
  <si>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</si>
  <si>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 xml:space="preserve">Team connct PG at site and 5G disconnected due to load issue </t>
  </si>
  <si>
    <t>PCM-20251011-00000856</t>
  </si>
  <si>
    <t>ETA:50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</si>
  <si>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</si>
  <si>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</si>
  <si>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</si>
  <si>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</si>
  <si>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</si>
  <si>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</si>
  <si>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</si>
  <si>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</si>
  <si>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</si>
  <si>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</si>
  <si>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PCM-20251011-00000687</t>
  </si>
  <si>
    <t xml:space="preserve">EM Team at site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</si>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</sst>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278.51435462963127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1.0050259259296581</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0.40223657407477731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2" t="s">
        <v>8903</v>
      </c>
      <c r="E5" s="66" t="s">
        <v>38964</v>
      </c>
      <c r="F5" s="157">
        <v>45941.385833333334</v>
      </c>
      <c r="G5" s="156">
        <f ca="1">IFERROR(NOW()-F5,"")</f>
        <v>7.6947222223680001E-2</v>
      </c>
      <c r="H5" s="163">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45941.462780555557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45941.462780555557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45941.462780555557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45941.462780555557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45941.462780555557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45941.462780555557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45941.462780555557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45941.462780555557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45941.462780555557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45941.462780555557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45941.462780555557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45941.462780555557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45941.462780555557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45941.462780555557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45941.462780555557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45941.462780555557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45941.462780555557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45941.462780555557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45941.462780555557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45941.462780555557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45941.462780555557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45941.462780555557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45941.462780555557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45941.462780555557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45941.462780555557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45941.462780555557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45941.462780555557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45941.462780555557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45941.462780555557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45941.462780555557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45941.462780555557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45941.462780555557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45941.462780555557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45941.462780555557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45941.462780555557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45941.462780555557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45941.462780555557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45941.462780555557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45941.462780555557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45941.462780555557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45941.462780555557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45941.462780555557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45941.462780555557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45941.462780555557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45941.462780555557</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45941.462780555557</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134.73569722222601</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116.46294259259594</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45941.462780555557</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45941.462780555557</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45941.462780555557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45941.462780555557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45941.462780555557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45941.462780555557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45941.462780555557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45941.462780555557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45941.462780555557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45941.462780555557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45941.462780555557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45941.462780555557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45941.462780555557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45941.462780555557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45941.462780555557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45941.462780555557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45941.462780555557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45941.462780555557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45941.462780555557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45941.462780555557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45941.462780555557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45941.462780555557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45941.462780555557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45941.462780555557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45941.462780555557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45941.462780555557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45941.462780555557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45941.462780555557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45941.462780555557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45941.462780555557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45941.462780555557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45941.462780555557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45941.462780555557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45941.462780555557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45941.462780555557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45941.462780555557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45941.462780555557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45941.462780555557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45941.462780555557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45941.462780555557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45941.462780555557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45941.462780555557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45941.462780555557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45941.462780555557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45941.462780555557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45941.462780555557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45941.462780555557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45941.462780555557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45941.462780555557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45941.462780555557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45941.462780555557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45941.462780555557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45941.462780555557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45941.462780555557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45941.462780555557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45941.462780555557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45941.462780555557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45941.462780555557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45941.462780555557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45941.462780555557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45941.462780555557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45941.462780555557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45941.462780555557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45941.462780555557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45941.462780555557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45941.462780555557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45941.462780555557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45941.462780555557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45941.462780555557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45941.462780555557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45941.462780555557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45941.462780555557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45941.462780555557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45941.462780555557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45941.462780555557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45941.462780555557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45941.462780555557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45941.462780555557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45941.462780555557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45941.462780555557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45941.462780555557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45941.462780555557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45941.462780555557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45941.462780555557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45941.462780555557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45941.462780555557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45941.462780555557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45941.462780555557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45941.462780555557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45941.462780555557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45941.462780555557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45941.462780555557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45941.462780555557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45941.462780555557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45941.462780555557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45941.462780555557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45941.462780555557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45941.462780555557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45941.462780555557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45941.462780555557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45941.462780555557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45941.462780555557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45941.462780555557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45941.462780555557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45941.462780555557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45941.462780555557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45941.462780555557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45941.462780555557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45941.462780555557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45941.462780555557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45941.462780555557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45941.462780555557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45941.462780555557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45941.462780555557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45941.462780555557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45941.462780555557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45941.462780555557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45941.462780555557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45941.462780555557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45941.462780555557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45941.462780555557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45941.462780555557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45941.462780555557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45941.462780555557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45941.462780555557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45941.462780555557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45941.462780555557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45941.462780555557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45941.462780555557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45941.462780555557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45941.462780555557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45941.462780555557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45941.462780555557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45941.462780555557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45941.462780555557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45941.462780555557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45941.462780555557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45941.462780555557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45941.462780555557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45941.462780555557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45941.462780555557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45941.462780555557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45941.462780555557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45941.462780555557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45941.462780555557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45941.462780555557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45941.462780555557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45941.462780555557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45941.462780555557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45941.462780555557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45941.462780555557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45941.462780555557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45941.462780555557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45941.462780555557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45941.462780555557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45941.462780555557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45941.462780555557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45941.462780555557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45941.462780555557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45941.462780555557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45941.462780555557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45941.462780555557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45941.462780555557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45941.462780555557</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45941.462780555557</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45941.462780555557</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45941.462780555557</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E7" sqref="E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39058</v>
      </c>
      <c r="B2" s="64" t="str">
        <f>IFERROR(VLOOKUP(D2,DB!A:K,11,0),"")</f>
        <v>R3</v>
      </c>
      <c r="C2" s="64">
        <v>2</v>
      </c>
      <c r="D2" s="64" t="s">
        <v>23498</v>
      </c>
      <c r="E2" s="64" t="s">
        <v>38969</v>
      </c>
      <c r="F2" s="171">
        <v>45941.382280092592</v>
      </c>
      <c r="G2" s="170">
        <f ca="1">IFERROR(NOW()-F2,"-")</f>
        <v>8.0500462965574116E-2</v>
      </c>
      <c r="H2" s="169">
        <v>45941.372662037036</v>
      </c>
      <c r="I2" s="90" t="str">
        <f>IFERROR(VLOOKUP(D2,DB!A:F,6,0),"")</f>
        <v>SCECO</v>
      </c>
      <c r="J2" s="64" t="str">
        <f>IFERROR(VLOOKUP(D2,DB!A:G,7,0),"")</f>
        <v>Vandalized</v>
      </c>
      <c r="K2" s="168" t="s">
        <v>39059</v>
      </c>
      <c r="L2" s="167" t="str">
        <f>IFERROR(VLOOKUP(D2,DB!A:I,9,0),"")</f>
        <v>Latis</v>
      </c>
    </row>
    <row r="3" spans="1:13" ht="15" customHeight="1">
      <c r="A3" s="19" t="s">
        <v>39060</v>
      </c>
      <c r="B3" s="64" t="str">
        <f>IFERROR(VLOOKUP(D3,DB!A:K,11,0),"")</f>
        <v>R3</v>
      </c>
      <c r="C3" s="18">
        <v>2</v>
      </c>
      <c r="D3" s="18" t="s">
        <v>29658</v>
      </c>
      <c r="E3" s="18" t="s">
        <v>38964</v>
      </c>
      <c r="F3" s="20">
        <v>45941.453344907408</v>
      </c>
      <c r="G3" s="21">
        <f t="shared" ref="G3:G20" ca="1" si="0">IFERROR(NOW()-F3,"-")</f>
        <v>9.4356481495196931E-3</v>
      </c>
      <c r="H3" s="22">
        <v>45941.446712962963</v>
      </c>
      <c r="I3" s="19" t="str">
        <f>IFERROR(VLOOKUP(D3,DB!A:F,6,0),"")</f>
        <v>SCECO</v>
      </c>
      <c r="J3" s="18" t="str">
        <f>IFERROR(VLOOKUP(D3,DB!A:G,7,0),"")</f>
        <v>Dead</v>
      </c>
      <c r="K3" s="47" t="s">
        <v>39061</v>
      </c>
      <c r="L3" s="23" t="str">
        <f>IFERROR(VLOOKUP(D3,DB!A:I,9,0),"")</f>
        <v>Latis</v>
      </c>
    </row>
    <row r="4" spans="1:13" ht="15" customHeight="1">
      <c r="A4" s="19"/>
      <c r="B4" s="64" t="str">
        <f>IFERROR(VLOOKUP(D4,DB!A:K,11,0),"")</f>
        <v/>
      </c>
      <c r="C4" s="18"/>
      <c r="D4" s="18"/>
      <c r="E4" s="18"/>
      <c r="F4" s="20"/>
      <c r="G4" s="21">
        <f t="shared" ca="1" si="0"/>
        <v>45941.462780555557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45941.462780555557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45941.462780555557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45941.462780555557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45941.462780555557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45941.462780555557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45941.462780555557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45941.462780555557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45941.462780555557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45941.462780555557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45941.462780555557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45941.462780555557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45941.462780555557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45941.462780555557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45941.462780555557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45941.462780555557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45941.462780555557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45941.462780555557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45941.462780555557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45941.462780555557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45941.462780555557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45941.462780555557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45941.462780555557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45941.462780555557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45941.462780555557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45941.462780555557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45941.462780555557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45941.462780555557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45941.462780555557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45941.462780555557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45941.462780555557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45941.462780555557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45941.462780555557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45941.462780555557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45941.462780555557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45941.462780555557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45941.462780555557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45941.462780555557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45941.462780555557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45941.462780555557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45941.462780555557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45941.462780555557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45941.462780555557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45941.462780555557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45941.462780555557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45941.462780555557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45941.462780555557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45941.462780555557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45941.462780555557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45941.462780555557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45941.462780555557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45941.462780555557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45941.462780555557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45941.462780555557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45941.462780555557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45941.462780555557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45941.462780555557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45941.462780555557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45941.462780555557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45941.462780555557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45941.462780555557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45941.462780555557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45941.462780555557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45941.462780555557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45941.462780555557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45941.462780555557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45941.462780555557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45941.462780555557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45941.462780555557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45941.462780555557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45941.462780555557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45941.462780555557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45941.462780555557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45941.462780555557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45941.462780555557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45941.462780555557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45941.462780555557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45941.462780555557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45941.462780555557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45941.462780555557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45941.462780555557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45941.462780555557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45941.462780555557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45941.462780555557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45941.462780555557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45941.462780555557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45941.462780555557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45941.462780555557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45941.462780555557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45941.462780555557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45941.462780555557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45941.462780555557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45941.462780555557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45941.462780555557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45941.462780555557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45941.462780555557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45941.462780555557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45941.462780555557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45941.462780555557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45941.462780555557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45941.462780555557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45941.462780555557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45941.462780555557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45941.462780555557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45941.462780555557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45941.462780555557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45941.462780555557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45941.462780555557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45941.462780555557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45941.462780555557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45941.462780555557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45941.462780555557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45941.462780555557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45941.462780555557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45941.462780555557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45941.462780555557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45941.462780555557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45941.462780555557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45941.462780555557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45941.462780555557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45941.462780555557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45941.462780555557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45941.462780555557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45941.462780555557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45941.462780555557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45941.462780555557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45941.462780555557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45941.462780555557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45941.462780555557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45941.462780555557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45941.462780555557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45941.462780555557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45941.462780555557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45941.462780555557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45941.462780555557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45941.462780555557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45941.462780555557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45941.462780555557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45941.462780555557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45941.462780555557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45941.462780555557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45941.462780555557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45941.462780555557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45941.462780555557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45941.462780555557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45941.462780555557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45941.462780555557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45941.462780555557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45941.462780555557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45941.462780555557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45941.462780555557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45941.462780555557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45941.462780555557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45941.462780555557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45941.462780555557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45941.462780555557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45941.462780555557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45941.462780555557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45941.462780555557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45941.462780555557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45941.462780555557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45941.462780555557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45941.462780555557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45941.462780555557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45941.462780555557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45941.462780555557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45941.462780555557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45941.462780555557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45941.462780555557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45941.462780555557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45941.462780555557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45941.462780555557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45941.462780555557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45941.462780555557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45941.462780555557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45941.462780555557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45941.462780555557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45941.462780555557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45941.462780555557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45941.462780555557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45941.462780555557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45941.462780555557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45941.462780555557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45941.462780555557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45941.462780555557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45941.462780555557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45941.462780555557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45941.462780555557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45941.462780555557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45941.462780555557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45941.462780555557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45941.462780555557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45941.462780555557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45941.462780555557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45941.462780555557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45941.462780555557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45941.462780555557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45941.462780555557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45941.462780555557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45941.462780555557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45941.462780555557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45941.462780555557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45941.462780555557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45941.462780555557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45941.462780555557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45941.462780555557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45941.462780555557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45941.462780555557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45941.462780555557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45941.462780555557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45941.462780555557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45941.462780555557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45941.462780555557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45941.462780555557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45941.462780555557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45941.462780555557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45941.462780555557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45941.462780555557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45941.462780555557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45941.462780555557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45941.462780555557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45941.462780555557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45941.462780555557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45941.462780555557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45941.462780555557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45941.462780555557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45941.462780555557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45941.462780555557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45941.462780555557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45941.462780555557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45941.462780555557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45941.462780555557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45941.462780555557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45941.462780555557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45941.462780555557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45941.462780555557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45941.462780555557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45941.462780555557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45941.462780555557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45941.462780555557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45941.462780555557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45941.462780555557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45941.462780555557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45941.462780555557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45941.462780555557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45941.462780555557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45941.462780555557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45941.462780555557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45941.462780555557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45941.462780555557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45941.462780555557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45941.462780555557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45941.462780555557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45941.462780555557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45941.462780555557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45941.462780555557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45941.462780555557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45941.462780555557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45941.462780555557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45941.462780555557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45941.462780555557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45941.462780555557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45941.462780555557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45941.462780555557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45941.462780555557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45941.462780555557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45941.462780555557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45941.462780555557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45941.462780555557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45941.462780555557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45941.462780555557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45941.462780555557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45941.462780555557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45941.462780555557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45941.462780555557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45941.462780555557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45941.462780555557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45941.462780555557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45941.462780555557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45941.462780555557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45941.462780555557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45941.462780555557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45941.462780555557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45941.462780555557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45941.462780555557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45941.462780555557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45941.462780555557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45941.462780555557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45941.462780555557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45941.462780555557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45941.462780555557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45941.462780555557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45941.462780555557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45941.462780555557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45941.462780555557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45941.462780555557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45941.462780555557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45941.462780555557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45941.462780555557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45941.462780555557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45941.462780555557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45941.462780555557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45941.462780555557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45941.462780555557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45941.462780555557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45941.462780555557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45941.462780555557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45941.462780555557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45941.462780555557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45941.462780555557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45941.462780555557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45941.462780555557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45941.462780555557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45941.462780555557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45941.462780555557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45941.462780555557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45941.462780555557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45941.462780555557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45941.462780555557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45941.462780555557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45941.462780555557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45941.462780555557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45941.462780555557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45941.462780555557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45941.462780555557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45941.462780555557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45941.462780555557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45941.462780555557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45941.462780555557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45941.462780555557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45941.462780555557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45941.462780555557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45941.462780555557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45941.462780555557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45941.462780555557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45941.462780555557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45941.462780555557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45941.462780555557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45941.462780555557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45941.462780555557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45941.462780555557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45941.462780555557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45941.462780555557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45941.462780555557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45941.462780555557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45941.462780555557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45941.462780555557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45941.462780555557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45941.462780555557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45941.462780555557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45941.462780555557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45941.462780555557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45941.462780555557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45941.462780555557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45941.462780555557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45941.462780555557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45941.462780555557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45941.462780555557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45941.462780555557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45941.462780555557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45941.462780555557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45941.462780555557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45941.462780555557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45941.462780555557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45941.462780555557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45941.462780555557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45941.462780555557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45941.462780555557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45941.462780555557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45941.462780555557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45941.462780555557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45941.462780555557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45941.462780555557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45941.462780555557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45941.462780555557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45941.462780555557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45941.462780555557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45941.462780555557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45941.462780555557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45941.462780555557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45941.462780555557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45941.462780555557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45941.462780555557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45941.462780555557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45941.462780555557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45941.462780555557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45941.462780555557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45941.462780555557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45941.462780555557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45941.462780555557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45941.462780555557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45941.462780555557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45941.462780555557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45941.462780555557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45941.462780555557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45941.462780555557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45941.462780555557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45941.462780555557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45941.462780555557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45941.462780555557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45941.462780555557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45941.462780555557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45941.462780555557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45941.462780555557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45941.462780555557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45941.462780555557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45941.462780555557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45941.462780555557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45941.462780555557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45941.462780555557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45941.462780555557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45941.462780555557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45941.462780555557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45941.462780555557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45941.462780555557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45941.462780555557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45941.462780555557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45941.462780555557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45941.462780555557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45941.462780555557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45941.462780555557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45941.462780555557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45941.462780555557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45941.462780555557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45941.462780555557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45941.462780555557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45941.462780555557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45941.462780555557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45941.462780555557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45941.462780555557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45941.462780555557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45941.462780555557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45941.462780555557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45941.462780555557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45941.462780555557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45941.462780555557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45941.462780555557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45941.462780555557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45941.462780555557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45941.462780555557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45941.462780555557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45941.462780555557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45941.462780555557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45941.462780555557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45941.462780555557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45941.462780555557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45941.462780555557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45941.462780555557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45941.462780555557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45941.462780555557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45941.462780555557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45941.462780555557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45941.462780555557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45941.462780555557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45941.462780555557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45941.462780555557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45941.462780555557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45941.462780555557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45941.462780555557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45941.462780555557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45941.462780555557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45941.462780555557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45941.462780555557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45941.462780555557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45941.462780555557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45941.462780555557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45941.462780555557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45941.462780555557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45941.462780555557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45941.462780555557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45941.462780555557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45941.462780555557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45941.462780555557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45941.462780555557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45941.462780555557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45941.462780555557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45941.462780555557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45941.462780555557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45941.462780555557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45941.462780555557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45941.462780555557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45941.462780555557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45941.462780555557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45941.462780555557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45941.462780555557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45941.462780555557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45941.462780555557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45941.462780555557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45941.462780555557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45941.462780555557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45941.462780555557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45941.462780555557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45941.462780555557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45941.462780555557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45941.462780555557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45941.462780555557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45941.462780555557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45941.462780555557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45941.462780555557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45941.462780555557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45941.462780555557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45941.462780555557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45941.462780555557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45941.462780555557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45941.462780555557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45941.462780555557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45941.462780555557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45941.462780555557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45941.462780555557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45941.462780555557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45941.462780555557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45941.462780555557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45941.462780555557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45941.462780555557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45941.462780555557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45941.462780555557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45941.462780555557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45941.462780555557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45941.462780555557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45941.462780555557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45941.462780555557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45941.462780555557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45941.462780555557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45941.462780555557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45941.462780555557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45941.462780555557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45941.462780555557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45941.462780555557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45941.462780555557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45941.462780555557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45941.462780555557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45941.462780555557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45941.462780555557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45941.462780555557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45941.462780555557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45941.462780555557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45941.462780555557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45941.462780555557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45941.462780555557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45941.462780555557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45941.462780555557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45941.462780555557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45941.462780555557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45941.462780555557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45941.462780555557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45941.462780555557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45941.462780555557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45941.462780555557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45941.462780555557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45941.462780555557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45941.462780555557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45941.462780555557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45941.462780555557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45941.462780555557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45941.462780555557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45941.462780555557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45941.462780555557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45941.462780555557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45941.462780555557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45941.462780555557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45941.462780555557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45941.462780555557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45941.462780555557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45941.462780555557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45941.462780555557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45941.462780555557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45941.462780555557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45941.462780555557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45941.462780555557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45941.462780555557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45941.462780555557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45941.462780555557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45941.462780555557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45941.462780555557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45941.462780555557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45941.462780555557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45941.462780555557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45941.462780555557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45941.462780555557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45941.462780555557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45941.462780555557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45941.462780555557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45941.462780555557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45941.462780555557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45941.462780555557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45941.462780555557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45941.462780555557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45941.462780555557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45941.462780555557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45941.462780555557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45941.462780555557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45941.462780555557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45941.462780555557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45941.462780555557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45941.462780555557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45941.462780555557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45941.462780555557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45941.462780555557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45941.462780555557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45941.462780555557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45941.462780555557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45941.462780555557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45941.462780555557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45941.462780555557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45941.462780555557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45941.462780555557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45941.462780555557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45941.462780555557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45941.462780555557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45941.462780555557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45941.462780555557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45941.462780555557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45941.462780555557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45941.462780555557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45941.462780555557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45941.462780555557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45941.462780555557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45941.462780555557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45941.462780555557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45941.462780555557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45941.462780555557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45941.462780555557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45941.462780555557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45941.462780555557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45941.462780555557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45941.462780555557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45941.462780555557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45941.462780555557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45941.462780555557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45941.462780555557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45941.462780555557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45941.462780555557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45941.462780555557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45941.462780555557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45941.462780555557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45941.462780555557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45941.462780555557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45941.462780555557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45941.462780555557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45941.462780555557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45941.462780555557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45941.462780555557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45941.462780555557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45941.462780555557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45941.462780555557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45941.462780555557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45941.462780555557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45941.462780555557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45941.462780555557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45941.462780555557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45941.462780555557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45941.462780555557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45941.462780555557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45941.462780555557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45941.462780555557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45941.462780555557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45941.462780555557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45941.462780555557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45941.462780555557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45941.462780555557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45941.462780555557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45941.462780555557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45941.462780555557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45941.462780555557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45941.462780555557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45941.462780555557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45941.462780555557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45941.462780555557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45941.462780555557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45941.462780555557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45941.462780555557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45941.462780555557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45941.462780555557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45941.462780555557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45941.462780555557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45941.462780555557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45941.462780555557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45941.462780555557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45941.462780555557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45941.462780555557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45941.462780555557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45941.462780555557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45941.462780555557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45941.462780555557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45941.462780555557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45941.462780555557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45941.462780555557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45941.462780555557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45941.462780555557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45941.462780555557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45941.462780555557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45941.462780555557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45941.462780555557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45941.462780555557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45941.462780555557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45941.462780555557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45941.462780555557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45941.462780555557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45941.462780555557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45941.462780555557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45941.462780555557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45941.462780555557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45941.462780555557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45941.462780555557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45941.462780555557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45941.462780555557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45941.462780555557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45941.462780555557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45941.462780555557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45941.462780555557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45941.462780555557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45941.462780555557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45941.462780555557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45941.462780555557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45941.462780555557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45941.462780555557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45941.462780555557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45941.462780555557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45941.462780555557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45941.462780555557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45941.462780555557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45941.462780555557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45941.462780555557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45941.462780555557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45941.462780555557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45941.462780555557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45941.462780555557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45941.462780555557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45941.462780555557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45941.462780555557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45941.462780555557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45941.462780555557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45941.462780555557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45941.462780555557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45941.462780555557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45941.462780555557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45941.462780555557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45941.462780555557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45941.462780555557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45941.462780555557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45941.462780555557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45941.462780555557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45941.462780555557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45941.462780555557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45941.462780555557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45941.462780555557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45941.462780555557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45941.462780555557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45941.462780555557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45941.462780555557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45941.462780555557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45941.462780555557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45941.462780555557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45941.462780555557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45941.462780555557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45941.462780555557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45941.462780555557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45941.462780555557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45941.462780555557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45941.462780555557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45941.462780555557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45941.462780555557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45941.462780555557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45941.462780555557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45941.462780555557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45941.462780555557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45941.462780555557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45941.462780555557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45941.462780555557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45941.462780555557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45941.462780555557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45941.462780555557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45941.462780555557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45941.462780555557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45941.462780555557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45941.462780555557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45941.462780555557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45941.462780555557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45941.462780555557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45941.462780555557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45941.462780555557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45941.462780555557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45941.462780555557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45941.462780555557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45941.462780555557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45941.462780555557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45941.462780555557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45941.462780555557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45941.462780555557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45941.462780555557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45941.462780555557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45941.462780555557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45941.462780555557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45941.462780555557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45941.462780555557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45941.462780555557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45941.462780555557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45941.462780555557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45941.462780555557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45941.462780555557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45941.462780555557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45941.462780555557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45941.462780555557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45941.462780555557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45941.462780555557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45941.462780555557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45941.462780555557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45941.462780555557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45941.462780555557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45941.462780555557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45941.462780555557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45941.462780555557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45941.462780555557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45941.462780555557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45941.462780555557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45941.462780555557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45941.462780555557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45941.462780555557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45941.462780555557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45941.462780555557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45941.462780555557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45941.462780555557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45941.462780555557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45941.462780555557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45941.462780555557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45941.462780555557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45941.462780555557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45941.462780555557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45941.462780555557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45941.462780555557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45941.462780555557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45941.462780555557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45941.462780555557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45941.462780555557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45941.462780555557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45941.462780555557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45941.462780555557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45941.462780555557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45941.462780555557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45941.462780555557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45941.462780555557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45941.462780555557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45941.462780555557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45941.462780555557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45941.462780555557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45941.462780555557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45941.462780555557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45941.462780555557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45941.462780555557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45941.462780555557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45941.462780555557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45941.462780555557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45941.462780555557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45941.462780555557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45941.462780555557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45941.462780555557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45941.462780555557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45941.462780555557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45941.462780555557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45941.462780555557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45941.462780555557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45941.462780555557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45941.462780555557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45941.462780555557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45941.462780555557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45941.462780555557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45941.462780555557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45941.462780555557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45941.462780555557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45941.462780555557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45941.462780555557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45941.462780555557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45941.462780555557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45941.462780555557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45941.462780555557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45941.462780555557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45941.462780555557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45941.462780555557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45941.462780555557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45941.462780555557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45941.462780555557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45941.462780555557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45941.462780555557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45941.462780555557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45941.462780555557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45941.462780555557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45941.462780555557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45941.462780555557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45941.462780555557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45941.462780555557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45941.462780555557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45941.462780555557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45941.462780555557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45941.462780555557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45941.462780555557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45941.462780555557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45941.462780555557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45941.462780555557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45941.462780555557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45941.462780555557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45941.462780555557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45941.462780555557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45941.462780555557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45941.462780555557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45941.462780555557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45941.462780555557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45941.462780555557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45941.462780555557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45941.462780555557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45941.462780555557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45941.462780555557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45941.462780555557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45941.462780555557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45941.462780555557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45941.462780555557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45941.462780555557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45941.462780555557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45941.462780555557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45941.462780555557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45941.462780555557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45941.462780555557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45941.462780555557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45941.462780555557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45941.462780555557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45941.462780555557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45941.462780555557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45941.462780555557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45941.462780555557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45941.462780555557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45941.462780555557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45941.462780555557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45941.462780555557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45941.462780555557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45941.462780555557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45941.462780555557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45941.462780555557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45941.462780555557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45941.462780555557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45941.462780555557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45941.462780555557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45941.462780555557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45941.462780555557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45941.462780555557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45941.462780555557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45941.462780555557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45941.462780555557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45941.462780555557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45941.462780555557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45941.462780555557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45941.462780555557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45941.462780555557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45941.462780555557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45941.462780555557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45941.462780555557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45941.462780555557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45941.462780555557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45941.462780555557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45941.462780555557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45941.462780555557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45941.462780555557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45941.462780555557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45941.462780555557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45941.462780555557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45941.462780555557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45941.462780555557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45941.462780555557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45941.462780555557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45941.462780555557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45941.462780555557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45941.462780555557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45941.462780555557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45941.462780555557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45941.462780555557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45941.462780555557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45941.462780555557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45941.462780555557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45941.462780555557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45941.462780555557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45941.462780555557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45941.462780555557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45941.462780555557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45941.462780555557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45941.462780555557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45941.462780555557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45941.462780555557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45941.462780555557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45941.462780555557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45941.462780555557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45941.462780555557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45941.462780555557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45941.462780555557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45941.462780555557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45941.462780555557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45941.462780555557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45941.462780555557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45941.462780555557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45941.462780555557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45941.462780555557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45941.462780555557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45941.462780555557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45941.462780555557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45941.462780555557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45941.462780555557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45941.462780555557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45941.462780555557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45941.462780555557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45941.462780555557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45941.462780555557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45941.462780555557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45941.462780555557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45941.462780555557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45941.462780555557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45941.462780555557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45941.462780555557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45941.462780555557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45941.462780555557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45941.462780555557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45941.462780555557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45941.462780555557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45941.462780555557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45941.462780555557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45941.462780555557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45941.462780555557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45941.462780555557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45941.462780555557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45941.462780555557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45941.462780555557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45941.462780555557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45941.462780555557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45941.462780555557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45941.462780555557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45941.462780555557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45941.462780555557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45941.462780555557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45941.462780555557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45941.462780555557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45941.462780555557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45941.462780555557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45941.462780555557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45941.462780555557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45941.462780555557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45941.462780555557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45941.462780555557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45941.462780555557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45941.462780555557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45941.462780555557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45941.462780555557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45941.462780555557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45941.462780555557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45941.462780555557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45941.462780555557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45941.462780555557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45941.462780555557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45941.462780555557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45941.462780555557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45941.462780555557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45941.462780555557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45941.462780555557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45941.462780555557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45941.462780555557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45941.462780555557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45941.462780555557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45941.462780555557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45941.462780555557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45941.462780555557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45941.462780555557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45941.462780555557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45941.462780555557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45941.462780555557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45941.462780555557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45941.462780555557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45941.462780555557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45941.462780555557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45941.462780555557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45941.462780555557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45941.462780555557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45941.462780555557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45941.462780555557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45941.462780555557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45941.462780555557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45941.462780555557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45941.462780555557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45941.462780555557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45941.462780555557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45941.462780555557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45941.462780555557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45941.462780555557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45941.462780555557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45941.462780555557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45941.462780555557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45941.462780555557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45941.462780555557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45941.462780555557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45941.462780555557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45941.462780555557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45941.462780555557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45941.462780555557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45941.462780555557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45941.462780555557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45941.462780555557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45941.462780555557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45941.462780555557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45941.462780555557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45941.462780555557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45941.462780555557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45941.462780555557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45941.462780555557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45941.462780555557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45941.462780555557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45941.462780555557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45941.462780555557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45941.462780555557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45941.462780555557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45941.462780555557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45941.462780555557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45941.462780555557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45941.462780555557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45941.462780555557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45941.462780555557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45941.462780555557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45941.462780555557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45941.462780555557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45941.462780555557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45941.462780555557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45941.462780555557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45941.462780555557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45941.462780555557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45941.462780555557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45941.462780555557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45941.462780555557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45941.462780555557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45941.462780555557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45941.462780555557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45941.462780555557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45941.462780555557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45941.462780555557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45941.462780555557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45941.462780555557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45941.462780555557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45941.462780555557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45941.462780555557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45941.462780555557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45941.462780555557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45941.462780555557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45941.462780555557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45941.462780555557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45941.462780555557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45941.462780555557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45941.462780555557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45941.462780555557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45941.462780555557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45941.462780555557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45941.462780555557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45941.462780555557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45941.462780555557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45941.462780555557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45941.462780555557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45941.462780555557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45941.462780555557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45941.462780555557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45941.462780555557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45941.462780555557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45941.462780555557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45941.462780555557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45941.462780555557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45941.462780555557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45941.462780555557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45941.462780555557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45941.462780555557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45941.462780555557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45941.462780555557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45941.462780555557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45941.462780555557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45941.462780555557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45941.462780555557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45941.462780555557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45941.462780555557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45941.462780555557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45941.462780555557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45941.462780555557</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45941.462780555557</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45941.462780555557</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45941.462780555557</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45941.462780555557</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237.98206296296121</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6.6715740744257346E-2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1.7572222226590384E-2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45941.462780555557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45941.462780555557</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45941.462780555557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45941.462780555557</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45941.462780555557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45941.462780555557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45941.462780555557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45941.462780555557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45941.462780555557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45941.462780555557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1"/>
      <c r="E15" s="127"/>
      <c r="F15" s="128"/>
      <c r="G15" s="129">
        <f ca="1">IFERROR(NOW()-F15,"")</f>
        <v>45941.462780555557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45941.462780555557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45941.462780555557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45941.462780555557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45941.462780555557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45941.462780555557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45941.462780555557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45941.462780555557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45941.462780555557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45941.462780555557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45941.462780555557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45941.462780555557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45941.462780555557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45941.462780555557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45941.462780555557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45941.462780555557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45941.462780555557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45941.462780555557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45941.462780555557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45941.462780555557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45941.462780555557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45941.462780555557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45941.462780555557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45941.462780555557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45941.462780555557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45941.462780555557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45941.462780555557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45941.462780555557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45941.462780555557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45941.462780555557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45941.462780555557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45941.462780555557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45941.462780555557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45941.462780555557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45941.462780555557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45941.462780555557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45941.462780555557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45941.462780555557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45941.462780555557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45941.462780555557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45941.462780555557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45941.462780555557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45941.462780555557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45941.462780555557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45941.462780555557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45941.462780555557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45941.462780555557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45941.462780555557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45941.462780555557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45941.462780555557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45941.462780555557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45941.462780555557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45941.462780555557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45941.462780555557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45941.462780555557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45941.462780555557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45941.462780555557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45941.462780555557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45941.462780555557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45941.462780555557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45941.462780555557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45941.462780555557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45941.462780555557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45941.462780555557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45941.462780555557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45941.462780555557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45941.462780555557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45941.462780555557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45941.462780555557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45941.462780555557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45941.462780555557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45941.462780555557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45941.462780555557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45941.462780555557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45941.462780555557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45941.462780555557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45941.462780555557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45941.462780555557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45941.462780555557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45941.462780555557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45941.462780555557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45941.462780555557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45941.462780555557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45941.462780555557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45941.462780555557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45941.462780555557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45941.462780555557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45941.462780555557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45941.462780555557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45941.462780555557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45941.462780555557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45941.462780555557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45941.462780555557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45941.462780555557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45941.462780555557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45941.462780555557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45941.462780555557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45941.462780555557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45941.462780555557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45941.462780555557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45941.462780555557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45941.462780555557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45941.462780555557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45941.462780555557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45941.462780555557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45941.462780555557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45941.462780555557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45941.462780555557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45941.462780555557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45941.462780555557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45941.462780555557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45941.462780555557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45941.462780555557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45941.462780555557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45941.462780555557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45941.462780555557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45941.462780555557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45941.462780555557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45941.462780555557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45941.462780555557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45941.462780555557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45941.462780555557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45941.462780555557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45941.462780555557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45941.462780555557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45941.462780555557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45941.462780555557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45941.462780555557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45941.462780555557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45941.462780555557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45941.462780555557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45941.462780555557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45941.462780555557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45941.462780555557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45941.462780555557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45941.462780555557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45941.462780555557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45941.462780555557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45941.462780555557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45941.462780555557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45941.462780555557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45941.462780555557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45941.462780555557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45941.462780555557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45941.462780555557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45941.462780555557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45941.462780555557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45941.462780555557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45941.462780555557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45941.462780555557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45941.462780555557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45941.462780555557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45941.462780555557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45941.462780555557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45941.462780555557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45941.462780555557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45941.462780555557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45941.462780555557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45941.462780555557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45941.462780555557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45941.462780555557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45941.462780555557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45941.462780555557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45941.462780555557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45941.462780555557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45941.462780555557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45941.462780555557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45941.462780555557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45941.462780555557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45941.462780555557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45941.462780555557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45941.462780555557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45941.462780555557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45941.462780555557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45941.462780555557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45941.462780555557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45941.462780555557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45941.462780555557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45941.462780555557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45941.462780555557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45941.462780555557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45941.462780555557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45941.462780555557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45941.462780555557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45941.462780555557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45941.462780555557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45941.462780555557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45941.462780555557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45941.462780555557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45941.462780555557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45941.462780555557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45941.462780555557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45941.462780555557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45941.462780555557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45941.462780555557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45941.462780555557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45941.462780555557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45941.462780555557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45941.462780555557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45941.462780555557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45941.462780555557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45941.462780555557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45941.462780555557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45941.462780555557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45941.462780555557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45941.462780555557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45941.462780555557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45941.462780555557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45941.462780555557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45941.462780555557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45941.462780555557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45941.462780555557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45941.462780555557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45941.462780555557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45941.462780555557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45941.462780555557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45941.462780555557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45941.462780555557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45941.462780555557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45941.462780555557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45941.462780555557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45941.462780555557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45941.462780555557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45941.462780555557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45941.462780555557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45941.462780555557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45941.462780555557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45941.462780555557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45941.462780555557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45941.462780555557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45941.462780555557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45941.462780555557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45941.462780555557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45941.462780555557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45941.462780555557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45941.462780555557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45941.462780555557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45941.462780555557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45941.462780555557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45941.462780555557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45941.462780555557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45941.462780555557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45941.462780555557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45941.462780555557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45941.462780555557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45941.462780555557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45941.462780555557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45941.462780555557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45941.462780555557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45941.462780555557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45941.462780555557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45941.462780555557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45941.462780555557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45941.462780555557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45941.462780555557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45941.462780555557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45941.462780555557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45941.462780555557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45941.462780555557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45941.462780555557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45941.462780555557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45941.462780555557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45941.462780555557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45941.462780555557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45941.462780555557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45941.462780555557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45941.462780555557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45941.462780555557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45941.462780555557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45941.462780555557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45941.462780555557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45941.462780555557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45941.462780555557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45941.462780555557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45941.462780555557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45941.462780555557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45941.462780555557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45941.462780555557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45941.462780555557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45941.462780555557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45941.462780555557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45941.462780555557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45941.462780555557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45941.462780555557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45941.462780555557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45941.462780555557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45941.462780555557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45941.462780555557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45941.462780555557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45941.462780555557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45941.462780555557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45941.462780555557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45941.462780555557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45941.462780555557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45941.462780555557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45941.462780555557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45941.462780555557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45941.462780555557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45941.462780555557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45941.462780555557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45941.462780555557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45941.462780555557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45941.462780555557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45941.462780555557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45941.462780555557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45941.462780555557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45941.462780555557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45941.462780555557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45941.462780555557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45941.462780555557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45941.462780555557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45941.462780555557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45941.462780555557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45941.462780555557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45941.462780555557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45941.462780555557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45941.462780555557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45941.462780555557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45941.462780555557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45941.462780555557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45941.462780555557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45941.462780555557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45941.462780555557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45941.462780555557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45941.462780555557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45941.462780555557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45941.462780555557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45941.462780555557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45941.462780555557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45941.462780555557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45941.462780555557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45941.462780555557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45941.462780555557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45941.462780555557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45941.462780555557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45941.462780555557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45941.462780555557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45941.462780555557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45941.462780555557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45941.462780555557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45941.462780555557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45941.462780555557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45941.462780555557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45941.462780555557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45941.462780555557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45941.462780555557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45941.462780555557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45941.462780555557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45941.462780555557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45941.462780555557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45941.462780555557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45941.462780555557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45941.462780555557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45941.462780555557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45941.462780555557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45941.462780555557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45941.462780555557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45941.462780555557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45941.462780555557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45941.462780555557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45941.462780555557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45941.462780555557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45941.462780555557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45941.462780555557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45941.462780555557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45941.462780555557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45941.462780555557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45941.462780555557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45941.462780555557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45941.462780555557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45941.462780555557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45941.462780555557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45941.462780555557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45941.462780555557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45941.462780555557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45941.462780555557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45941.462780555557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45941.462780555557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45941.462780555557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45941.462780555557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45941.462780555557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45941.462780555557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45941.462780555557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45941.462780555557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45941.462780555557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45941.462780555557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45941.462780555557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45941.462780555557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45941.462780555557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45941.462780555557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45941.462780555557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45941.462780555557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45941.462780555557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45941.462780555557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45941.462780555557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45941.462780555557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45941.462780555557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45941.462780555557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45941.462780555557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45941.462780555557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45941.462780555557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45941.462780555557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45941.462780555557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45941.462780555557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45941.462780555557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45941.462780555557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45941.462780555557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45941.462780555557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45941.462780555557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45941.462780555557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45941.462780555557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45941.462780555557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45941.462780555557</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45941.462780555557</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45941.462780555557</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45941.462780555557</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45941.462780555557</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4" t="s">
        <v>38953</v>
      </c>
      <c r="B1" s="164" t="s">
        <v>38954</v>
      </c>
      <c r="C1" s="164" t="s">
        <v>38955</v>
      </c>
      <c r="D1" s="164" t="s">
        <v>144</v>
      </c>
      <c r="E1" s="164" t="s">
        <v>38956</v>
      </c>
      <c r="F1" s="165" t="s">
        <v>38957</v>
      </c>
      <c r="G1" s="166" t="s">
        <v>38958</v>
      </c>
      <c r="H1" s="165" t="s">
        <v>38959</v>
      </c>
      <c r="I1" s="164" t="s">
        <v>38960</v>
      </c>
      <c r="J1" s="164" t="s">
        <v>38961</v>
      </c>
      <c r="K1" s="164" t="s">
        <v>38962</v>
      </c>
      <c r="L1" s="164" t="s">
        <v>8</v>
      </c>
      <c r="M1" s="97"/>
    </row>
    <row r="2" spans="1:13" ht="15">
      <c r="A2" s="37" t="s">
        <v>39068</v>
      </c>
      <c r="B2" s="37" t="str">
        <f>IFERROR(VLOOKUP(D2,DB!A:K,11,0),"")</f>
        <v>R5</v>
      </c>
      <c r="C2" s="37">
        <v>3</v>
      </c>
      <c r="D2" s="123" t="s">
        <v>36000</v>
      </c>
      <c r="E2" s="37" t="s">
        <v>38964</v>
      </c>
      <c r="F2" s="38">
        <v>45891.832060185188</v>
      </c>
      <c r="G2" s="155">
        <f ca="1">IFERROR(NOW()-F2,"")</f>
        <v>49.63072037036909</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15.273903240740765</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1</v>
      </c>
      <c r="D4" s="37" t="s">
        <v>34148</v>
      </c>
      <c r="E4" s="37" t="s">
        <v>38964</v>
      </c>
      <c r="F4" s="38">
        <v>45941.373749999999</v>
      </c>
      <c r="G4" s="39">
        <f t="shared" ref="G4:G34" ca="1" si="1">IFERROR(NOW()-F4,"")</f>
        <v>8.9030555558565538E-2</v>
      </c>
      <c r="H4" s="38">
        <v>45941.364722222221</v>
      </c>
      <c r="I4" s="37" t="str">
        <f>IFERROR(VLOOKUP(D4,DB!A:F,6,0),"")</f>
        <v>SCECO</v>
      </c>
      <c r="J4" s="37" t="str">
        <f>IFERROR(VLOOKUP(D4,DB!A:G,7,0),"")</f>
        <v>Vandalized</v>
      </c>
      <c r="K4" s="37" t="s">
        <v>39073</v>
      </c>
      <c r="L4" s="37" t="str">
        <f>IFERROR(VLOOKUP(D4,DB!A:I,9,0),"")</f>
        <v>Latis</v>
      </c>
    </row>
    <row r="5" spans="1:13" ht="17.25" customHeight="1">
      <c r="A5" s="37" t="s">
        <v>39074</v>
      </c>
      <c r="B5" s="37" t="str">
        <f>IFERROR(VLOOKUP(D5,DB!A:K,11,0),"")</f>
        <v>R5</v>
      </c>
      <c r="C5" s="37">
        <v>1</v>
      </c>
      <c r="D5" s="123" t="s">
        <v>30796</v>
      </c>
      <c r="E5" s="37" t="s">
        <v>38969</v>
      </c>
      <c r="F5" s="38">
        <v>45941.457303240742</v>
      </c>
      <c r="G5" s="39">
        <f t="shared" ca="1" si="1"/>
        <v>5.4773148149251938E-3</v>
      </c>
      <c r="H5" s="38">
        <v>45941.427129629628</v>
      </c>
      <c r="I5" s="37" t="str">
        <f>IFERROR(VLOOKUP(D5,DB!A:F,6,0),"")</f>
        <v>SCECO</v>
      </c>
      <c r="J5" s="37" t="str">
        <f>IFERROR(VLOOKUP(D5,DB!A:G,7,0),"")</f>
        <v>In progress</v>
      </c>
      <c r="K5" s="37" t="s">
        <v>39075</v>
      </c>
      <c r="L5" s="37" t="str">
        <f>IFERROR(VLOOKUP(D5,DB!A:I,9,0),"")</f>
        <v>Latis</v>
      </c>
    </row>
    <row r="6" spans="1:13" ht="15">
      <c r="A6" s="37" t="s">
        <v>39076</v>
      </c>
      <c r="B6" s="37" t="str">
        <f>IFERROR(VLOOKUP(D6,DB!A:K,11,0),"")</f>
        <v>R5</v>
      </c>
      <c r="C6" s="37">
        <v>1</v>
      </c>
      <c r="D6" s="37" t="s">
        <v>33922</v>
      </c>
      <c r="E6" s="37" t="s">
        <v>38964</v>
      </c>
      <c r="F6" s="38">
        <v>45941.440509259257</v>
      </c>
      <c r="G6" s="39">
        <f t="shared" ca="1" si="1"/>
        <v>2.2271296300459653E-2</v>
      </c>
      <c r="H6" s="38">
        <v>45941.434259259258</v>
      </c>
      <c r="I6" s="37" t="str">
        <f>IFERROR(VLOOKUP(D6,DB!A:F,6,0),"")</f>
        <v>Generator-SG</v>
      </c>
      <c r="J6" s="37" t="str">
        <f>IFERROR(VLOOKUP(D6,DB!A:G,7,0),"")</f>
        <v>Vandalized</v>
      </c>
      <c r="K6" s="37" t="s">
        <v>39077</v>
      </c>
      <c r="L6" s="37" t="str">
        <f>IFERROR(VLOOKUP(D6,DB!A:I,9,0),"")</f>
        <v>Latis</v>
      </c>
    </row>
    <row r="7" spans="1:13" ht="15">
      <c r="A7" s="37"/>
      <c r="B7" s="37" t="str">
        <f>IFERROR(VLOOKUP(D7,DB!A:K,11,0),"")</f>
        <v/>
      </c>
      <c r="C7" s="37"/>
      <c r="D7" s="37"/>
      <c r="E7" s="37"/>
      <c r="F7" s="38"/>
      <c r="G7" s="39">
        <f t="shared" ca="1" si="1"/>
        <v>45941.462780555557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45941.462780555557</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45941.462780555557</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1"/>
        <v>45941.462780555557</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45941.462780555557</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45941.462780555557</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1"/>
        <v>45941.462780555557</v>
      </c>
      <c r="H13" s="38"/>
      <c r="I13" s="37" t="str">
        <f>IFERROR(VLOOKUP(D13,DB!A:F,6,0),"")</f>
        <v/>
      </c>
      <c r="J13" s="37" t="str">
        <f>IFERROR(VLOOKUP(D13,DB!A:G,7,0),"")</f>
        <v/>
      </c>
      <c r="K13" s="37"/>
      <c r="L13" s="37" t="str">
        <f>IFERROR(VLOOKUP(D13,DB!A:I,9,0),"")</f>
        <v/>
      </c>
    </row>
    <row r="14" spans="1:13" ht="15">
      <c r="A14" s="81"/>
      <c r="B14" s="81" t="str">
        <f>IFERROR(VLOOKUP(D14,DB!A:K,11,0),"")</f>
        <v/>
      </c>
      <c r="C14" s="81"/>
      <c r="D14" s="159"/>
      <c r="E14" s="81"/>
      <c r="F14" s="120"/>
      <c r="G14" s="121">
        <f t="shared" ca="1" si="1"/>
        <v>45941.462780555557</v>
      </c>
      <c r="H14" s="120"/>
      <c r="I14" s="81" t="str">
        <f>IFERROR(VLOOKUP(D14,DB!A:F,6,0),"")</f>
        <v/>
      </c>
      <c r="J14" s="81" t="str">
        <f>IFERROR(VLOOKUP(D14,DB!A:G,7,0),"")</f>
        <v/>
      </c>
      <c r="K14" s="81"/>
      <c r="L14" s="81" t="str">
        <f>IFERROR(VLOOKUP(D14,DB!A:I,9,0),"")</f>
        <v/>
      </c>
    </row>
    <row r="15" spans="1:13" ht="15">
      <c r="A15" s="37"/>
      <c r="B15" s="37" t="str">
        <f>IFERROR(VLOOKUP(D15,DB!A:K,11,0),"")</f>
        <v/>
      </c>
      <c r="C15" s="37"/>
      <c r="D15" s="123"/>
      <c r="E15" s="37"/>
      <c r="F15" s="38"/>
      <c r="G15" s="39">
        <f t="shared" ca="1" si="1"/>
        <v>45941.462780555557</v>
      </c>
      <c r="H15" s="38"/>
      <c r="I15" s="37" t="str">
        <f>IFERROR(VLOOKUP(D15,DB!A:F,6,0),"")</f>
        <v/>
      </c>
      <c r="J15" s="37" t="str">
        <f>IFERROR(VLOOKUP(D15,DB!A:G,7,0),"")</f>
        <v/>
      </c>
      <c r="K15" s="37"/>
      <c r="L15" s="37" t="str">
        <f>IFERROR(VLOOKUP(D15,DB!A:I,9,0),"")</f>
        <v/>
      </c>
    </row>
    <row r="16" spans="1:13" ht="15">
      <c r="A16" s="37"/>
      <c r="B16" s="37" t="str">
        <f>IFERROR(VLOOKUP(D16,DB!A:K,11,0),"")</f>
        <v/>
      </c>
      <c r="C16" s="37"/>
      <c r="D16" s="123"/>
      <c r="E16" s="37"/>
      <c r="F16" s="38"/>
      <c r="G16" s="39">
        <f t="shared" ca="1" si="1"/>
        <v>45941.462780555557</v>
      </c>
      <c r="H16" s="38"/>
      <c r="I16" s="37" t="str">
        <f>IFERROR(VLOOKUP(D16,DB!A:F,6,0),"")</f>
        <v/>
      </c>
      <c r="J16" s="37" t="str">
        <f>IFERROR(VLOOKUP(D16,DB!A:G,7,0),"")</f>
        <v/>
      </c>
      <c r="K16" s="37"/>
      <c r="L16" s="37" t="str">
        <f>IFERROR(VLOOKUP(D16,DB!A:I,9,0),"")</f>
        <v/>
      </c>
    </row>
    <row r="17" spans="1:12" ht="15">
      <c r="A17" s="37"/>
      <c r="B17" s="37" t="str">
        <f>IFERROR(VLOOKUP(D17,DB!A:K,11,0),"")</f>
        <v/>
      </c>
      <c r="C17" s="37"/>
      <c r="D17" s="123"/>
      <c r="E17" s="37"/>
      <c r="F17" s="38"/>
      <c r="G17" s="39">
        <f t="shared" ca="1" si="1"/>
        <v>45941.462780555557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45941.462780555557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45941.462780555557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45941.462780555557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45941.462780555557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45941.462780555557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45941.462780555557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45941.462780555557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45941.462780555557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45941.462780555557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45941.462780555557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45941.462780555557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45941.462780555557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45941.462780555557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45941.462780555557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45941.462780555557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45941.462780555557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45941.462780555557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ref="G35:G66" ca="1" si="2">IFERROR(NOW()-F35,"")</f>
        <v>45941.462780555557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45941.462780555557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45941.462780555557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45941.462780555557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45941.462780555557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45941.462780555557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45941.462780555557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45941.462780555557</v>
      </c>
      <c r="H42" s="38"/>
      <c r="I42" s="37" t="str">
        <f>IFERROR(VLOOKUP(D42,DB!A:F,6,0),"")</f>
        <v/>
      </c>
      <c r="J42" s="37" t="str">
        <f>IFERROR(VLOOKUP(D42,DB!A:G,7,0),"")</f>
        <v/>
      </c>
      <c r="K42" s="37"/>
      <c r="L42" s="37" t="str">
        <f>IFERROR(VLOOKUP(D42,DB!A:I,9,0),"")</f>
        <v/>
      </c>
    </row>
    <row r="43" spans="1:12" ht="15">
      <c r="A43" s="81"/>
      <c r="B43" s="81" t="str">
        <f>IFERROR(VLOOKUP(D43,DB!A:K,11,0),"")</f>
        <v/>
      </c>
      <c r="C43" s="81"/>
      <c r="D43" s="81"/>
      <c r="E43" s="81"/>
      <c r="F43" s="120"/>
      <c r="G43" s="121">
        <f t="shared" ca="1" si="2"/>
        <v>45941.462780555557</v>
      </c>
      <c r="H43" s="120"/>
      <c r="I43" s="81" t="str">
        <f>IFERROR(VLOOKUP(D43,DB!A:F,6,0),"")</f>
        <v/>
      </c>
      <c r="J43" s="81" t="str">
        <f>IFERROR(VLOOKUP(D43,DB!A:G,7,0),"")</f>
        <v/>
      </c>
      <c r="K43" s="81"/>
      <c r="L43" s="81" t="str">
        <f>IFERROR(VLOOKUP(D43,DB!A:I,9,0),"")</f>
        <v/>
      </c>
    </row>
    <row r="44" spans="1:12" ht="15">
      <c r="A44" s="37"/>
      <c r="B44" s="37" t="str">
        <f>IFERROR(VLOOKUP(D44,DB!A:K,11,0),"")</f>
        <v/>
      </c>
      <c r="C44" s="37"/>
      <c r="D44" s="37"/>
      <c r="E44" s="37"/>
      <c r="F44" s="38"/>
      <c r="G44" s="39">
        <f t="shared" ca="1" si="2"/>
        <v>45941.462780555557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45941.462780555557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45941.462780555557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45941.462780555557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45941.462780555557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45941.462780555557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45941.462780555557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45941.462780555557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45941.462780555557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45941.462780555557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45941.462780555557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45941.462780555557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45941.462780555557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45941.462780555557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45941.462780555557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45941.462780555557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45941.462780555557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45941.462780555557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45941.462780555557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45941.462780555557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45941.462780555557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45941.462780555557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45941.462780555557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ref="G67:G98" ca="1" si="3">IFERROR(NOW()-F67,"")</f>
        <v>45941.462780555557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45941.462780555557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45941.462780555557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45941.462780555557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45941.462780555557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45941.462780555557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45941.462780555557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45941.462780555557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45941.462780555557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45941.462780555557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45941.462780555557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45941.462780555557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45941.462780555557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45941.462780555557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45941.462780555557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45941.462780555557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45941.462780555557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45941.462780555557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45941.462780555557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45941.462780555557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45941.462780555557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45941.462780555557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45941.462780555557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45941.462780555557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45941.462780555557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45941.462780555557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45941.462780555557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45941.462780555557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45941.462780555557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45941.462780555557</v>
      </c>
      <c r="H96" s="38"/>
      <c r="I96" s="37" t="str">
        <f>IFERROR(VLOOKUP(D96,DB!A:F,6,0),"")</f>
        <v/>
      </c>
      <c r="J96" s="37" t="str">
        <f>IFERROR(VLOOKUP(D96,DB!A:G,7,0),"")</f>
        <v/>
      </c>
      <c r="K96" s="37"/>
      <c r="L96" s="37" t="str">
        <f>IFERROR(VLOOKUP(D96,DB!A:I,9,0),"")</f>
        <v/>
      </c>
    </row>
    <row r="97" spans="1:12" ht="15">
      <c r="A97" s="81"/>
      <c r="B97" s="81" t="str">
        <f>IFERROR(VLOOKUP(D97,DB!A:K,11,0),"")</f>
        <v/>
      </c>
      <c r="C97" s="81"/>
      <c r="D97" s="81"/>
      <c r="E97" s="81"/>
      <c r="F97" s="120"/>
      <c r="G97" s="121">
        <f t="shared" ca="1" si="3"/>
        <v>45941.462780555557</v>
      </c>
      <c r="H97" s="120"/>
      <c r="I97" s="81" t="str">
        <f>IFERROR(VLOOKUP(D97,DB!A:F,6,0),"")</f>
        <v/>
      </c>
      <c r="J97" s="81" t="str">
        <f>IFERROR(VLOOKUP(D97,DB!A:G,7,0),"")</f>
        <v/>
      </c>
      <c r="K97" s="81"/>
      <c r="L97" s="81" t="str">
        <f>IFERROR(VLOOKUP(D97,DB!A:I,9,0),"")</f>
        <v/>
      </c>
    </row>
    <row r="98" spans="1:12" ht="15"/>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9" ht="15"/>
    <row r="760" ht="15"/>
    <row r="767" ht="15"/>
    <row r="770" ht="15"/>
    <row r="772" ht="15"/>
    <row r="775" ht="15"/>
    <row r="783" ht="15"/>
    <row r="784" ht="15"/>
    <row r="786" ht="15"/>
    <row r="787" ht="15"/>
    <row r="791" ht="15"/>
    <row r="792" ht="15"/>
    <row r="794" ht="15"/>
    <row r="795" ht="15"/>
    <row r="796" ht="15"/>
    <row r="797" ht="15"/>
    <row r="798" ht="15"/>
    <row r="799" ht="15"/>
    <row r="800" ht="15"/>
    <row r="801"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8" ht="15"/>
    <row r="896" ht="15"/>
    <row r="897" ht="15"/>
    <row r="899" ht="15"/>
    <row r="900" ht="15"/>
    <row r="901" ht="15"/>
    <row r="903" ht="15"/>
    <row r="904" ht="15"/>
    <row r="908" ht="15"/>
    <row r="909" ht="15"/>
    <row r="911" ht="15"/>
    <row r="912" ht="15"/>
    <row r="914" ht="15"/>
    <row r="915" ht="15"/>
    <row r="916" ht="15"/>
    <row r="917" ht="15"/>
    <row r="918" ht="15"/>
    <row r="919" ht="15"/>
    <row r="920" ht="15"/>
    <row r="921" ht="15"/>
    <row r="922" ht="15"/>
    <row r="924" ht="15"/>
    <row r="925" ht="15"/>
    <row r="927" ht="15"/>
    <row r="928"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0" ht="15"/>
    <row r="971" ht="15"/>
    <row r="972" ht="15"/>
    <row r="973" ht="15"/>
    <row r="974" ht="15"/>
    <row r="975" ht="15"/>
    <row r="976" ht="15"/>
    <row r="977" ht="15"/>
    <row r="979" ht="15"/>
    <row r="980" ht="15"/>
    <row r="982" ht="15"/>
    <row r="983" ht="15"/>
    <row r="986" ht="15"/>
    <row r="987" ht="15"/>
    <row r="990" ht="15"/>
    <row r="993" ht="15"/>
    <row r="994" ht="15"/>
    <row r="996" ht="15"/>
    <row r="997" ht="15"/>
    <row r="999" ht="15"/>
    <row r="1000"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4" ht="15"/>
    <row r="1195" ht="15"/>
    <row r="1196" ht="15"/>
    <row r="1198" ht="15"/>
    <row r="1199"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3" ht="15"/>
    <row r="1270" ht="15"/>
    <row r="1273" ht="15"/>
    <row r="1274" ht="15"/>
    <row r="1276" ht="15"/>
    <row r="1277" ht="15"/>
    <row r="1278" ht="15"/>
    <row r="1281" ht="15"/>
    <row r="1282" ht="15"/>
    <row r="1285" ht="15"/>
    <row r="1287" ht="15"/>
    <row r="1288" ht="15"/>
    <row r="1290" ht="15"/>
    <row r="1291" ht="15"/>
    <row r="1293" ht="15"/>
    <row r="1294"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20" ht="15"/>
    <row r="1328"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2" ht="15"/>
    <row r="1353" ht="15"/>
    <row r="1354" ht="15"/>
    <row r="1356" ht="15"/>
    <row r="1357" ht="15"/>
    <row r="1358" ht="15"/>
    <row r="1359" ht="15"/>
    <row r="1360" ht="15"/>
    <row r="1361" ht="15"/>
    <row r="1362" ht="15"/>
    <row r="1363" ht="15"/>
    <row r="1364" ht="15"/>
    <row r="1367" ht="15"/>
    <row r="1368" ht="15"/>
    <row r="1370" ht="15"/>
    <row r="1371" ht="15"/>
    <row r="1372" ht="15"/>
    <row r="1373" ht="15"/>
    <row r="1376" ht="15"/>
    <row r="1377" ht="15"/>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39078</v>
      </c>
      <c r="B2" s="146" t="s">
        <v>5398</v>
      </c>
      <c r="C2" s="145">
        <v>1</v>
      </c>
      <c r="D2" s="146" t="s">
        <v>34463</v>
      </c>
      <c r="E2" s="145" t="s">
        <v>39079</v>
      </c>
      <c r="F2" s="147">
        <v>45926.772847222222</v>
      </c>
      <c r="G2" s="148">
        <f ca="1">IFERROR(NOW()-F2,"-")</f>
        <v>14.68993333333492</v>
      </c>
      <c r="H2" s="149">
        <v>45927.449074074102</v>
      </c>
      <c r="I2" s="146" t="str">
        <f>IFERROR(VLOOKUP(D2,DB!A:F,6,0),"")</f>
        <v>SCECO</v>
      </c>
      <c r="J2" s="146" t="str">
        <f>IFERROR(VLOOKUP(D2,DB!A:G,7,0),"")</f>
        <v>Weak</v>
      </c>
      <c r="K2" s="145" t="s">
        <v>39080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39081</v>
      </c>
      <c r="B3" s="146" t="str">
        <f>IFERROR(VLOOKUP(D3,DB!A:K,11,0),"")</f>
        <v>R6</v>
      </c>
      <c r="C3" s="145">
        <v>1</v>
      </c>
      <c r="D3" s="146" t="s">
        <v>34282</v>
      </c>
      <c r="E3" s="145" t="s">
        <v>38964</v>
      </c>
      <c r="F3" s="149">
        <v>45939.529062499998</v>
      </c>
      <c r="G3" s="148">
        <f ca="1">IFERROR(NOW()-F3,"-")</f>
        <v>1.9337180555594387</v>
      </c>
      <c r="H3" s="149">
        <v>45927.987534722219</v>
      </c>
      <c r="I3" s="146" t="str">
        <f>IFERROR(VLOOKUP(D3,DB!A:F,6,0),"")</f>
        <v>SCECO</v>
      </c>
      <c r="J3" s="146" t="str">
        <f>IFERROR(VLOOKUP(D3,DB!A:G,7,0),"")</f>
        <v>Vandalized</v>
      </c>
      <c r="K3" s="145" t="s">
        <v>39082</v>
      </c>
      <c r="L3" s="146" t="str">
        <f>IFERROR(VLOOKUP(D3,DB!A:I,9,0),"")</f>
        <v>Latis</v>
      </c>
    </row>
    <row r="4" spans="1:16383" ht="31.5" customHeight="1">
      <c r="A4" s="145" t="s">
        <v>39083</v>
      </c>
      <c r="B4" s="146" t="s">
        <v>5398</v>
      </c>
      <c r="C4" s="145">
        <v>1</v>
      </c>
      <c r="D4" s="146" t="s">
        <v>32861</v>
      </c>
      <c r="E4" s="145" t="s">
        <v>39079</v>
      </c>
      <c r="F4" s="147">
        <v>45933.880972222221</v>
      </c>
      <c r="G4" s="148">
        <f ca="1">IFERROR(NOW()-F4,"-")</f>
        <v>7.5818083333360846</v>
      </c>
      <c r="H4" s="149">
        <v>45929.455266203702</v>
      </c>
      <c r="I4" s="146" t="str">
        <f>IFERROR(VLOOKUP(D4,DB!A:F,6,0),"")</f>
        <v>SCECO</v>
      </c>
      <c r="J4" s="146" t="str">
        <f>IFERROR(VLOOKUP(D4,DB!A:G,7,0),"")</f>
        <v>In progress</v>
      </c>
      <c r="K4" s="145" t="s">
        <v>39084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39085</v>
      </c>
      <c r="B5" s="146" t="s">
        <v>5398</v>
      </c>
      <c r="C5" s="145">
        <v>1</v>
      </c>
      <c r="D5" s="146" t="s">
        <v>33408</v>
      </c>
      <c r="E5" s="145" t="s">
        <v>38964</v>
      </c>
      <c r="F5" s="147">
        <v>45941.023958333331</v>
      </c>
      <c r="G5" s="148">
        <f ca="1">IFERROR(NOW()-F5,"-")</f>
        <v>0.43882222222600831</v>
      </c>
      <c r="H5" s="149">
        <v>45934.470231481479</v>
      </c>
      <c r="I5" s="146" t="str">
        <f>IFERROR(VLOOKUP(D5,DB!A:F,6,0),"")</f>
        <v>SCECO</v>
      </c>
      <c r="J5" s="146" t="str">
        <f>IFERROR(VLOOKUP(D5,DB!A:G,7,0),"")</f>
        <v>Dead</v>
      </c>
      <c r="K5" s="145" t="s">
        <v>39084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39086</v>
      </c>
      <c r="B6" s="106" t="str">
        <f>IFERROR(VLOOKUP(D6,DB!A:K,11,0),"")</f>
        <v>R6</v>
      </c>
      <c r="C6" s="108">
        <v>1</v>
      </c>
      <c r="D6" s="106" t="s">
        <v>33511</v>
      </c>
      <c r="E6" s="153" t="s">
        <v>38964</v>
      </c>
      <c r="F6" s="110">
        <v>45941.367303240739</v>
      </c>
      <c r="G6" s="78">
        <f ca="1">IFERROR(NOW()-F6,"-")</f>
        <v>9.5477314818708692E-2</v>
      </c>
      <c r="H6" s="110">
        <v>45941.355104166665</v>
      </c>
      <c r="I6" s="106" t="str">
        <f>IFERROR(VLOOKUP(D6,DB!A:F,6,0),"")</f>
        <v>SCECO</v>
      </c>
      <c r="J6" s="105" t="str">
        <f>IFERROR(VLOOKUP(D6,DB!A:G,7,0),"")</f>
        <v>Dead</v>
      </c>
      <c r="K6" s="111" t="s">
        <v>39087</v>
      </c>
      <c r="L6" s="112" t="str">
        <f>IFERROR(VLOOKUP(D6,DB!A:I,9,0),"")</f>
        <v>Latis</v>
      </c>
    </row>
    <row r="7" spans="1:16383" ht="31.5" customHeight="1">
      <c r="A7" s="107"/>
      <c r="B7" s="106" t="str">
        <f>IFERROR(VLOOKUP(D7,DB!A:K,11,0),"")</f>
        <v/>
      </c>
      <c r="C7" s="108"/>
      <c r="D7" s="160"/>
      <c r="E7" s="109"/>
      <c r="F7" s="110"/>
      <c r="G7" s="78">
        <f ca="1">IFERROR(NOW()-F7,"-")</f>
        <v>45941.462780555557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45941.462780555557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0"/>
      <c r="E9" s="109"/>
      <c r="F9" s="110"/>
      <c r="G9" s="78">
        <f ca="1">IFERROR(NOW()-F9,"-")</f>
        <v>45941.462780555557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45941.462780555557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45941.462780555557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45941.462780555557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45941.462780555557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45941.462780555557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45941.462780555557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45941.462780555557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45941.462780555557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45941.462780555557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45941.462780555557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45941.462780555557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45941.462780555557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45941.462780555557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45941.462780555557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45941.462780555557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45941.462780555557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45941.462780555557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45941.462780555557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45941.462780555557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45941.462780555557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45941.462780555557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45941.462780555557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45941.462780555557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45941.462780555557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45941.462780555557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45941.462780555557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45941.462780555557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45941.462780555557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45941.462780555557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45941.462780555557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45941.462780555557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45941.462780555557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45941.462780555557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45941.462780555557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45941.462780555557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45941.462780555557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45941.462780555557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45941.462780555557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45941.462780555557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45941.462780555557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45941.462780555557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45941.462780555557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45941.462780555557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45941.462780555557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45941.462780555557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45941.462780555557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45941.462780555557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45941.462780555557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45941.462780555557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45941.462780555557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45941.462780555557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45941.462780555557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45941.462780555557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45941.462780555557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45941.462780555557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45941.462780555557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45941.462780555557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45941.462780555557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45941.462780555557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45941.462780555557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45941.462780555557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45941.462780555557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45941.462780555557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45941.462780555557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45941.462780555557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45941.462780555557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45941.462780555557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45941.462780555557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45941.462780555557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45941.462780555557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45941.462780555557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45941.462780555557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45941.462780555557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45941.462780555557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45941.462780555557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45941.462780555557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45941.462780555557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45941.462780555557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45941.462780555557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45941.462780555557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45941.462780555557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45941.462780555557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45941.462780555557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45941.462780555557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45941.462780555557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45941.462780555557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45941.462780555557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45941.462780555557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45941.462780555557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45941.462780555557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45941.462780555557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45941.462780555557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45941.462780555557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45941.462780555557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45941.462780555557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45941.462780555557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45941.462780555557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45941.462780555557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45941.462780555557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45941.462780555557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45941.462780555557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45941.462780555557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45941.462780555557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45941.462780555557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45941.462780555557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45941.462780555557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45941.462780555557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45941.462780555557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45941.462780555557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45941.462780555557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45941.462780555557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45941.462780555557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45941.462780555557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45941.462780555557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45941.462780555557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45941.462780555557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45941.462780555557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45941.462780555557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45941.462780555557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45941.462780555557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45941.462780555557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45941.462780555557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45941.462780555557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45941.462780555557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45941.462780555557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45941.462780555557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45941.462780555557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45941.462780555557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45941.462780555557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45941.462780555557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45941.462780555557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45941.462780555557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45941.462780555557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45941.462780555557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45941.462780555557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45941.462780555557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45941.462780555557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45941.462780555557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45941.462780555557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45941.462780555557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45941.462780555557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45941.462780555557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45941.462780555557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45941.462780555557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45941.462780555557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45941.462780555557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45941.462780555557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45941.462780555557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45941.462780555557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45941.462780555557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45941.462780555557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45941.462780555557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45941.462780555557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45941.462780555557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45941.462780555557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45941.462780555557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45941.462780555557</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45941.462780555557</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45941.462780555557</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45941.462780555557</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