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137" documentId="13_ncr:1_{F6CB121F-512D-4AA6-A0C1-0FB36C537598}" xr6:coauthVersionLast="47" xr6:coauthVersionMax="47" xr10:uidLastSave="{CD5463C9-B747-48A6-85F3-5BCE06F3CDD2}"/>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4" l="1"/>
  <c r="G19" i="4"/>
  <c r="G2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I18" i="4"/>
  <c r="J18" i="4"/>
  <c r="L18" i="4"/>
  <c r="B19" i="4"/>
  <c r="I19" i="4"/>
  <c r="J19" i="4"/>
  <c r="L19" i="4"/>
  <c r="B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9" i="3"/>
  <c r="G10" i="3"/>
  <c r="G11" i="3"/>
  <c r="G12" i="3"/>
  <c r="I3" i="4"/>
  <c r="J3" i="4"/>
  <c r="I3" i="6"/>
  <c r="I4" i="6"/>
  <c r="L9" i="3"/>
  <c r="J9" i="3"/>
  <c r="I9" i="3"/>
  <c r="B9" i="3"/>
  <c r="L3" i="6"/>
  <c r="L4" i="6"/>
  <c r="L2" i="6"/>
  <c r="J4" i="6"/>
  <c r="J3" i="6"/>
  <c r="J2" i="6"/>
  <c r="I2" i="6"/>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78" i="5"/>
  <c r="J78" i="5"/>
  <c r="I78" i="5"/>
  <c r="G78" i="5"/>
  <c r="B78"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L4" i="5"/>
  <c r="L5" i="5"/>
  <c r="L6" i="5"/>
  <c r="L7" i="5"/>
  <c r="L8" i="5"/>
  <c r="L9" i="5"/>
  <c r="L10" i="5"/>
  <c r="L11" i="5"/>
  <c r="L12" i="5"/>
  <c r="L13" i="5"/>
  <c r="L14" i="5"/>
  <c r="L15" i="5"/>
  <c r="L16" i="5"/>
  <c r="L17" i="5"/>
  <c r="L18" i="5"/>
  <c r="L19" i="5"/>
  <c r="L20" i="5"/>
  <c r="L21" i="5"/>
  <c r="L22" i="5"/>
  <c r="L23" i="5"/>
  <c r="L24" i="5"/>
  <c r="L25" i="5"/>
  <c r="L26" i="5"/>
  <c r="L27" i="5"/>
  <c r="L28" i="5"/>
  <c r="L29" i="5"/>
  <c r="L30" i="5"/>
  <c r="J4" i="5"/>
  <c r="J5" i="5"/>
  <c r="J6" i="5"/>
  <c r="J7" i="5"/>
  <c r="J8" i="5"/>
  <c r="J9" i="5"/>
  <c r="J10" i="5"/>
  <c r="J11" i="5"/>
  <c r="J12" i="5"/>
  <c r="J13" i="5"/>
  <c r="J14" i="5"/>
  <c r="J15" i="5"/>
  <c r="J16" i="5"/>
  <c r="J17" i="5"/>
  <c r="J18" i="5"/>
  <c r="J19" i="5"/>
  <c r="J20" i="5"/>
  <c r="J21" i="5"/>
  <c r="J22" i="5"/>
  <c r="J23" i="5"/>
  <c r="J24" i="5"/>
  <c r="J25" i="5"/>
  <c r="J26" i="5"/>
  <c r="J27" i="5"/>
  <c r="J28" i="5"/>
  <c r="J29" i="5"/>
  <c r="J30" i="5"/>
  <c r="I4" i="5"/>
  <c r="I5" i="5"/>
  <c r="I6" i="5"/>
  <c r="I7" i="5"/>
  <c r="I8" i="5"/>
  <c r="I9" i="5"/>
  <c r="I10" i="5"/>
  <c r="I11" i="5"/>
  <c r="I12" i="5"/>
  <c r="I13" i="5"/>
  <c r="I14" i="5"/>
  <c r="I15" i="5"/>
  <c r="I16" i="5"/>
  <c r="I17" i="5"/>
  <c r="I18" i="5"/>
  <c r="I19" i="5"/>
  <c r="I20" i="5"/>
  <c r="I21" i="5"/>
  <c r="I22" i="5"/>
  <c r="I23" i="5"/>
  <c r="I24" i="5"/>
  <c r="I25" i="5"/>
  <c r="I26" i="5"/>
  <c r="I27" i="5"/>
  <c r="I28" i="5"/>
  <c r="I29" i="5"/>
  <c r="I30" i="5"/>
  <c r="G4" i="5"/>
  <c r="G5" i="5"/>
  <c r="G6" i="5"/>
  <c r="G7" i="5"/>
  <c r="G8" i="5"/>
  <c r="G9" i="5"/>
  <c r="G10" i="5"/>
  <c r="G11" i="5"/>
  <c r="G12" i="5"/>
  <c r="G13" i="5"/>
  <c r="G14" i="5"/>
  <c r="G15" i="5"/>
  <c r="G16" i="5"/>
  <c r="G17" i="5"/>
  <c r="G18" i="5"/>
  <c r="G19" i="5"/>
  <c r="G20" i="5"/>
  <c r="G21" i="5"/>
  <c r="G22" i="5"/>
  <c r="G23" i="5"/>
  <c r="G24" i="5"/>
  <c r="G25" i="5"/>
  <c r="G26" i="5"/>
  <c r="G27" i="5"/>
  <c r="G28" i="5"/>
  <c r="G29" i="5"/>
  <c r="G30" i="5"/>
  <c r="B4" i="5"/>
  <c r="B5" i="5"/>
  <c r="B6" i="5"/>
  <c r="B7" i="5"/>
  <c r="B8" i="5"/>
  <c r="B9" i="5"/>
  <c r="B10" i="5"/>
  <c r="B11" i="5"/>
  <c r="B12" i="5"/>
  <c r="B13" i="5"/>
  <c r="B14" i="5"/>
  <c r="B15" i="5"/>
  <c r="B16" i="5"/>
  <c r="B17" i="5"/>
  <c r="B18" i="5"/>
  <c r="B19" i="5"/>
  <c r="B20" i="5"/>
  <c r="B21" i="5"/>
  <c r="B22" i="5"/>
  <c r="B23" i="5"/>
  <c r="B24" i="5"/>
  <c r="B25" i="5"/>
  <c r="B26" i="5"/>
  <c r="B27" i="5"/>
  <c r="B28" i="5"/>
  <c r="B29" i="5"/>
  <c r="B30"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<sst xmlns="http://schemas.openxmlformats.org/spreadsheetml/2006/main" count="178587" uniqueCount="39078">
  <si>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</si>
  <si>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</si>
  <si>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</si>
  <si>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</si>
  <si>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</si>
  <si>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</si>
  <si>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</si>
  <si>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</si>
  <si>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</si>
  <si>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</si>
  <si>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</si>
  <si>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</si>
  <si>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</si>
  <si>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</si>
  <si>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</si>
  <si>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</si>
  <si>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</si>
  <si>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</si>
  <si>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</si>
  <si>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</si>
  <si>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</si>
  <si>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</si>
  <si>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</si>
  <si>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</si>
  <si>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</si>
  <si>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</si>
  <si>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</si>
  <si>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</si>
  <si>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</si>
  <si>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</si>
  <si>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</si>
  <si>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</si>
  <si>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</si>
  <si>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</si>
  <si>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</si>
  <si>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</si>
  <si>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</si>
  <si>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</si>
  <si>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</si>
  <si>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</si>
  <si>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</si>
  <si>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</si>
  <si>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</si>
  <si>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</si>
  <si>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</si>
  <si>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</si>
  <si>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</si>
  <si>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</si>
  <si>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</si>
  <si>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</si>
  <si>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</si>
  <si>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</si>
  <si>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</si>
  <si>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</si>
  <si>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</si>
  <si>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</si>
  <si>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</si>
  <si>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</si>
  <si>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</si>
  <si>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</si>
  <si>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</si>
  <si>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</si>
  <si>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</si>
  <si>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</si>
  <si>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</si>
  <si>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</si>
  <si>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</si>
  <si>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</si>
  <si>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</si>
  <si>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</si>
  <si>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</si>
  <si>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</si>
  <si>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</si>
  <si>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</si>
  <si>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</si>
  <si>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</si>
  <si>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</si>
  <si>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</si>
  <si>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</si>
  <si>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</si>
  <si>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</si>
  <si>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</si>
  <si>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</si>
  <si>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</si>
  <si>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</si>
  <si>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</si>
  <si>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</si>
  <si>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</si>
  <si>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</si>
  <si>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</si>
  <si>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</si>
  <si>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</si>
  <si>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</si>
  <si>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</si>
  <si>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</si>
  <si>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</si>
  <si>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</si>
  <si>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</si>
  <si>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</si>
  <si>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</si>
  <si>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</si>
  <si>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</si>
  <si>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</si>
  <si>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</si>
  <si>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</si>
  <si>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</si>
  <si>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</si>
  <si>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</si>
  <si>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</si>
  <si>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</si>
  <si>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</si>
  <si>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</si>
  <si>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</si>
  <si>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</si>
  <si>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</si>
  <si>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</si>
  <si>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</si>
  <si>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</si>
  <si>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</si>
  <si>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</si>
  <si>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</si>
  <si>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</si>
  <si>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</si>
  <si>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</si>
  <si>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</si>
  <si>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</si>
  <si>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</si>
  <si>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</si>
  <si>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</si>
  <si>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</si>
  <si>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</si>
  <si>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</si>
  <si>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</si>
  <si>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</si>
  <si>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</si>
  <si>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</si>
  <si>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</si>
  <si>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</si>
  <si>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</si>
  <si>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</si>
  <si>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</si>
  <si>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</si>
  <si>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</si>
  <si>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</si>
  <si>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</si>
  <si>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</si>
  <si>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</si>
  <si>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</si>
  <si>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</si>
  <si>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</si>
  <si>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</si>
  <si>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</si>
  <si>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</si>
  <si>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</si>
  <si>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</si>
  <si>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</si>
  <si>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</si>
  <si>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</si>
  <si>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</si>
  <si>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</si>
  <si>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</si>
  <si>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</si>
  <si>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</si>
  <si>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</si>
  <si>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</si>
  <si>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</si>
  <si>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</si>
  <si>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</si>
  <si>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</si>
  <si>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</si>
  <si>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</si>
  <si>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</si>
  <si>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</si>
  <si>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</si>
  <si>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</si>
  <si>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</si>
  <si>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</si>
  <si>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</si>
  <si>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</si>
  <si>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</si>
  <si>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</si>
  <si>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</si>
  <si>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</si>
  <si>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</si>
  <si>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</si>
  <si>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</si>
  <si>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</si>
  <si>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</si>
  <si>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</si>
  <si>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</si>
  <si>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</si>
  <si>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</si>
  <si>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</si>
  <si>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</si>
  <si>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</si>
  <si>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</si>
  <si>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</si>
  <si>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</si>
  <si>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</si>
  <si>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</si>
  <si>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</si>
  <si>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</si>
  <si>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</si>
  <si>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</si>
  <si>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</si>
  <si>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</si>
  <si>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</si>
  <si>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</si>
  <si>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</si>
  <si>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</si>
  <si>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</si>
  <si>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</si>
  <si>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</si>
  <si>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</si>
  <si>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</si>
  <si>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</si>
  <si>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</si>
  <si>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</si>
  <si>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</si>
  <si>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</si>
  <si>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</si>
  <si>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</si>
  <si>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</si>
  <si>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</si>
  <si>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</si>
  <si>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</si>
  <si>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</si>
  <si>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</si>
  <si>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</si>
  <si>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</si>
  <si>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</si>
  <si>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</si>
  <si>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</si>
  <si>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</si>
  <si>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</si>
  <si>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</si>
  <si>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</si>
  <si>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</si>
  <si>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</si>
  <si>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</si>
  <si>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</si>
  <si>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</si>
  <si>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</si>
  <si>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</si>
  <si>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</si>
  <si>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</si>
  <si>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</si>
  <si>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</si>
  <si>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</si>
  <si>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</si>
  <si>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</si>
  <si>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</si>
  <si>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</si>
  <si>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</si>
  <si>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</si>
  <si>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</si>
  <si>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</si>
  <si>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</si>
  <si>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</si>
  <si>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</si>
  <si>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</si>
  <si>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</si>
  <si>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</si>
  <si>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</si>
  <si>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</si>
  <si>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</si>
  <si>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</si>
  <si>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</si>
  <si>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</si>
  <si>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</si>
  <si>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</si>
  <si>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</si>
  <si>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</si>
  <si>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</si>
  <si>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</si>
  <si>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</si>
  <si>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</si>
  <si>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</si>
  <si>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</si>
  <si>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</si>
  <si>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</si>
  <si>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</si>
  <si>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</si>
  <si>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</si>
  <si>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</si>
  <si>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</si>
  <si>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</si>
  <si>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</si>
  <si>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</si>
  <si>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</si>
  <si>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</si>
  <si>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</si>
  <si>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</si>
  <si>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</si>
  <si>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</si>
  <si>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</si>
  <si>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</si>
  <si>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</si>
  <si>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</si>
  <si>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</si>
  <si>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</si>
  <si>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</si>
  <si>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</si>
  <si>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</si>
  <si>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</si>
  <si>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</si>
  <si>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</si>
  <si>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</si>
  <si>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</si>
  <si>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</si>
  <si>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</si>
  <si>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</si>
  <si>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</si>
  <si>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</si>
  <si>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</si>
  <si>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</si>
  <si>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</si>
  <si>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</si>
  <si>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</si>
  <si>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</si>
  <si>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</si>
  <si>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</si>
  <si>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</si>
  <si>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</si>
  <si>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</si>
  <si>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</si>
  <si>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</si>
  <si>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</si>
  <si>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</si>
  <si>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</si>
  <si>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</si>
  <si>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</si>
  <si>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</si>
  <si>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</si>
  <si>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</si>
  <si>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</si>
  <si>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</si>
  <si>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</si>
  <si>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</si>
  <si>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</si>
  <si>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</si>
  <si>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</si>
  <si>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</si>
  <si>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</si>
  <si>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</si>
  <si>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</si>
  <si>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</si>
  <si>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</si>
  <si>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</si>
  <si>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</si>
  <si>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</si>
  <si>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</si>
  <si>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</si>
  <si>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</si>
  <si>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</si>
  <si>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</si>
  <si>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</si>
  <si>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</si>
  <si>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</si>
  <si>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</si>
  <si>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</si>
  <si>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</si>
  <si>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</si>
  <si>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</si>
  <si>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</si>
  <si>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</si>
  <si>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</si>
  <si>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</si>
  <si>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</si>
  <si>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</si>
  <si>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</si>
  <si>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</si>
  <si>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</si>
  <si>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</si>
  <si>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</si>
  <si>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</si>
  <si>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</si>
  <si>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</si>
  <si>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</si>
  <si>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</si>
  <si>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</si>
  <si>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</si>
  <si>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</si>
  <si>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</si>
  <si>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</si>
  <si>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</si>
  <si>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</si>
  <si>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</si>
  <si>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</si>
  <si>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</si>
  <si>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</si>
  <si>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</si>
  <si>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</si>
  <si>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</si>
  <si>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</si>
  <si>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</si>
  <si>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</si>
  <si>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</si>
  <si>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</si>
  <si>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</si>
  <si>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</si>
  <si>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</si>
  <si>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</si>
  <si>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</si>
  <si>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</si>
  <si>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</si>
  <si>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</si>
  <si>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</si>
  <si>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</si>
  <si>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</si>
  <si>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</si>
  <si>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</si>
  <si>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</si>
  <si>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</si>
  <si>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</si>
  <si>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</si>
  <si>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</si>
  <si>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</si>
  <si>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</si>
  <si>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</si>
  <si>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</si>
  <si>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</si>
  <si>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</si>
  <si>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</si>
  <si>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</si>
  <si>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</si>
  <si>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</si>
  <si>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</si>
  <si>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</si>
  <si>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</si>
  <si>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</si>
  <si>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</si>
  <si>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</si>
  <si>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</si>
  <si>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</si>
  <si>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</si>
  <si>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</si>
  <si>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</si>
  <si>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</si>
  <si>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</si>
  <si>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</si>
  <si>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</si>
  <si>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</si>
  <si>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</si>
  <si>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</si>
  <si>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</si>
  <si>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</si>
  <si>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</si>
  <si>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</si>
  <si>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</si>
  <si>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</si>
  <si>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</si>
  <si>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</si>
  <si>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</si>
  <si>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</si>
  <si>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</si>
  <si>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</si>
  <si>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</si>
  <si>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</si>
  <si>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</si>
  <si>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</si>
  <si>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</si>
  <si>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</si>
  <si>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</si>
  <si>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</si>
  <si>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</si>
  <si>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</si>
  <si>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</si>
  <si>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</si>
  <si>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</si>
  <si>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</si>
  <si>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</si>
  <si>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</si>
  <si>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</si>
  <si>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</si>
  <si>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</si>
  <si>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</si>
  <si>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</si>
  <si>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</si>
  <si>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</si>
  <si>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</si>
  <si>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</si>
  <si>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</si>
  <si>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</si>
  <si>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</si>
  <si>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</si>
  <si>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</si>
  <si>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</si>
  <si>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</si>
  <si>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</si>
  <si>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</si>
  <si>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</si>
  <si>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</si>
  <si>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</si>
  <si>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</si>
  <si>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</si>
  <si>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</si>
  <si>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</si>
  <si>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</si>
  <si>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</si>
  <si>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</si>
  <si>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</si>
  <si>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</si>
  <si>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</si>
  <si>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</si>
  <si>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</si>
  <si>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</si>
  <si>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</si>
  <si>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</si>
  <si>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</si>
  <si>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</si>
  <si>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</si>
  <si>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</si>
  <si>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</si>
  <si>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</si>
  <si>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</si>
  <si>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</si>
  <si>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</si>
  <si>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</si>
  <si>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</si>
  <si>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</si>
  <si>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</si>
  <si>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</si>
  <si>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</si>
  <si>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</si>
  <si>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</si>
  <si>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</si>
  <si>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</si>
  <si>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</si>
  <si>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</si>
  <si>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</si>
  <si>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</si>
  <si>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</si>
  <si>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</si>
  <si>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</si>
  <si>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</si>
  <si>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</si>
  <si>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</si>
  <si>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</si>
  <si>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</si>
  <si>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</si>
  <si>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</si>
  <si>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</si>
  <si>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</si>
  <si>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</si>
  <si>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</si>
  <si>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</si>
  <si>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</si>
  <si>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</si>
  <si>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</si>
  <si>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</si>
  <si>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</si>
  <si>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</si>
  <si>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</si>
  <si>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</si>
  <si>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</si>
  <si>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</si>
  <si>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</si>
  <si>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</si>
  <si>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</si>
  <si>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</si>
  <si>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</si>
  <si>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</si>
  <si>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</si>
  <si>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</si>
  <si>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</si>
  <si>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</si>
  <si>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</si>
  <si>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</si>
  <si>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</si>
  <si>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</si>
  <si>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</si>
  <si>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</si>
  <si>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</si>
  <si>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</si>
  <si>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</si>
  <si>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</si>
  <si>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</si>
  <si>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</si>
  <si>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</si>
  <si>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</si>
  <si>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</si>
  <si>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</si>
  <si>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</si>
  <si>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</si>
  <si>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</si>
  <si>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</si>
  <si>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</si>
  <si>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</si>
  <si>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</si>
  <si>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</si>
  <si>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</si>
  <si>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</si>
  <si>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</si>
  <si>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</si>
  <si>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</si>
  <si>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</si>
  <si>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</si>
  <si>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</si>
  <si>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</si>
  <si>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</si>
  <si>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</si>
  <si>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</si>
  <si>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</si>
  <si>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</si>
  <si>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</si>
  <si>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</si>
  <si>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</si>
  <si>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</si>
  <si>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</si>
  <si>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</si>
  <si>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</si>
  <si>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</si>
  <si>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</si>
  <si>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</si>
  <si>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</si>
  <si>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</si>
  <si>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</si>
  <si>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</si>
  <si>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</si>
  <si>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</si>
  <si>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</si>
  <si>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</si>
  <si>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</si>
  <si>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</si>
  <si>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</si>
  <si>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</si>
  <si>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</si>
  <si>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</si>
  <si>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</si>
  <si>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</si>
  <si>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</si>
  <si>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</si>
  <si>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</si>
  <si>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</si>
  <si>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</si>
  <si>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</si>
  <si>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</si>
  <si>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</si>
  <si>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</si>
  <si>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</si>
  <si>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</si>
  <si>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</si>
  <si>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</si>
  <si>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</si>
  <si>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</si>
  <si>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</si>
  <si>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</si>
  <si>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</si>
  <si>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</si>
  <si>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</si>
  <si>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</si>
  <si>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</si>
  <si>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</si>
  <si>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</si>
  <si>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</si>
  <si>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</si>
  <si>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</si>
  <si>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</si>
  <si>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</si>
  <si>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</si>
  <si>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</si>
  <si>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</si>
  <si>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</si>
  <si>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</si>
  <si>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</si>
  <si>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</si>
  <si>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</si>
  <si>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</si>
  <si>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</si>
  <si>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</si>
  <si>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</si>
  <si>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</si>
  <si>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</si>
  <si>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</si>
  <si>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</si>
  <si>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</si>
  <si>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</si>
  <si>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</si>
  <si>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</si>
  <si>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</si>
  <si>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</si>
  <si>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</si>
  <si>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</si>
  <si>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</si>
  <si>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</si>
  <si>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</si>
  <si>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</si>
  <si>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</si>
  <si>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</si>
  <si>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</si>
  <si>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</si>
  <si>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</si>
  <si>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</si>
  <si>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</si>
  <si>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</si>
  <si>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</si>
  <si>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</si>
  <si>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</si>
  <si>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</si>
  <si>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</si>
  <si>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</si>
  <si>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</si>
  <si>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</si>
  <si>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</si>
  <si>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</si>
  <si>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</si>
  <si>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</si>
  <si>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</si>
  <si>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</si>
  <si>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</si>
  <si>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</si>
  <si>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</si>
  <si>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</si>
  <si>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</si>
  <si>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</si>
  <si>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</si>
  <si>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</si>
  <si>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</si>
  <si>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</si>
  <si>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</si>
  <si>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</si>
  <si>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</si>
  <si>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</si>
  <si>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</si>
  <si>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</si>
  <si>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</si>
  <si>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</si>
  <si>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</si>
  <si>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</si>
  <si>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</si>
  <si>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</si>
  <si>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</si>
  <si>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</si>
  <si>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</si>
  <si>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</si>
  <si>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</si>
  <si>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</si>
  <si>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</si>
  <si>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</si>
  <si>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</si>
  <si>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</si>
  <si>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</si>
  <si>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</si>
  <si>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</si>
  <si>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</si>
  <si>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</si>
  <si>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</si>
  <si>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</si>
  <si>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</si>
  <si>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</si>
  <si>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</si>
  <si>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</si>
  <si>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</si>
  <si>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</si>
  <si>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</si>
  <si>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</si>
  <si>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</si>
  <si>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</si>
  <si>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</si>
  <si>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</si>
  <si>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</si>
  <si>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</si>
  <si>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</si>
  <si>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</si>
  <si>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</si>
  <si>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</si>
  <si>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</si>
  <si>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</si>
  <si>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</si>
  <si>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</si>
  <si>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</si>
  <si>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</si>
  <si>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</si>
  <si>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</si>
  <si>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</si>
  <si>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</si>
  <si>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</si>
  <si>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</si>
  <si>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</si>
  <si>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</si>
  <si>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</si>
  <si>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</si>
  <si>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</si>
  <si>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</si>
  <si>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</si>
  <si>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</si>
  <si>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</si>
  <si>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</si>
  <si>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</si>
  <si>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</si>
  <si>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</si>
  <si>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</si>
  <si>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</si>
  <si>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</si>
  <si>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</si>
  <si>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</si>
  <si>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</si>
  <si>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</si>
  <si>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</si>
  <si>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</si>
  <si>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</si>
  <si>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</si>
  <si>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</si>
  <si>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</si>
  <si>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</si>
  <si>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</si>
  <si>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</si>
  <si>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</si>
  <si>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</si>
  <si>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</si>
  <si>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</si>
  <si>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</si>
  <si>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</si>
  <si>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</si>
  <si>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</si>
  <si>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</si>
  <si>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</si>
  <si>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</si>
  <si>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</si>
  <si>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</si>
  <si>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</si>
  <si>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</si>
  <si>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</si>
  <si>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</si>
  <si>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</si>
  <si>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</si>
  <si>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</si>
  <si>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</si>
  <si>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</si>
  <si>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</si>
  <si>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</si>
  <si>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</si>
  <si>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</si>
  <si>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</si>
  <si>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</si>
  <si>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</si>
  <si>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</si>
  <si>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</si>
  <si>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</si>
  <si>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</si>
  <si>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</si>
  <si>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</si>
  <si>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</si>
  <si>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</si>
  <si>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</si>
  <si>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</si>
  <si>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</si>
  <si>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</si>
  <si>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</si>
  <si>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</si>
  <si>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</si>
  <si>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</si>
  <si>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</si>
  <si>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</si>
  <si>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</si>
  <si>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</si>
  <si>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</si>
  <si>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</si>
  <si>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</si>
  <si>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</si>
  <si>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</si>
  <si>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</si>
  <si>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</si>
  <si>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</si>
  <si>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</si>
  <si>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</si>
  <si>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</si>
  <si>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</si>
  <si>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</si>
  <si>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</si>
  <si>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</si>
  <si>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</si>
  <si>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</si>
  <si>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</si>
  <si>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</si>
  <si>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</si>
  <si>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</si>
  <si>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</si>
  <si>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</si>
  <si>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</si>
  <si>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</si>
  <si>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</si>
  <si>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</si>
  <si>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</si>
  <si>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</si>
  <si>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</si>
  <si>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</si>
  <si>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</si>
  <si>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</si>
  <si>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</si>
  <si>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</si>
  <si>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</si>
  <si>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</si>
  <si>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</si>
  <si>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</si>
  <si>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</si>
  <si>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</si>
  <si>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</si>
  <si>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</si>
  <si>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</si>
  <si>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</si>
  <si>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</si>
  <si>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</si>
  <si>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</si>
  <si>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</si>
  <si>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</si>
  <si>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</si>
  <si>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</si>
  <si>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</si>
  <si>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</si>
  <si>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</si>
  <si>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</si>
  <si>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</si>
  <si>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</si>
  <si>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</si>
  <si>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</si>
  <si>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</si>
  <si>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</si>
  <si>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</si>
  <si>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</si>
  <si>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</si>
  <si>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</si>
  <si>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</si>
  <si>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</si>
  <si>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</si>
  <si>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</si>
  <si>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</si>
  <si>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</si>
  <si>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</si>
  <si>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</si>
  <si>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</si>
  <si>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</si>
  <si>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</si>
  <si>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</si>
  <si>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</si>
  <si>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</si>
  <si>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</si>
  <si>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</si>
  <si>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</si>
  <si>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</si>
  <si>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</si>
  <si>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</si>
  <si>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</si>
  <si>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</si>
  <si>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</si>
  <si>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</si>
  <si>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</si>
  <si>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</si>
  <si>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</si>
  <si>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</si>
  <si>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</si>
  <si>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</si>
  <si>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</si>
  <si>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</si>
  <si>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</si>
  <si>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</si>
  <si>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</si>
  <si>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</si>
  <si>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</si>
  <si>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</si>
  <si>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</si>
  <si>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</si>
  <si>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</si>
  <si>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</si>
  <si>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</si>
  <si>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</si>
  <si>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</si>
  <si>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</si>
  <si>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</si>
  <si>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</si>
  <si>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</si>
  <si>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</si>
  <si>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</si>
  <si>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</si>
  <si>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</si>
  <si>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</si>
  <si>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</si>
  <si>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</si>
  <si>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</si>
  <si>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</si>
  <si>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</si>
  <si>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</si>
  <si>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</si>
  <si>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</si>
  <si>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</si>
  <si>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</si>
  <si>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</si>
  <si>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</si>
  <si>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</si>
  <si>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</si>
  <si>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</si>
  <si>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</si>
  <si>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</si>
  <si>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</si>
  <si>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</si>
  <si>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</si>
  <si>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</si>
  <si>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</si>
  <si>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</si>
  <si>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</si>
  <si>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</si>
  <si>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</si>
  <si>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</si>
  <si>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</si>
  <si>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</si>
  <si>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</si>
  <si>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</si>
  <si>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</si>
  <si>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</si>
  <si>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</si>
  <si>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</si>
  <si>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</si>
  <si>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</si>
  <si>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</si>
  <si>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</si>
  <si>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</si>
  <si>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</si>
  <si>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</si>
  <si>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</si>
  <si>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</si>
  <si>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</si>
  <si>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</si>
  <si>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</si>
  <si>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</si>
  <si>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</si>
  <si>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</si>
  <si>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</si>
  <si>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</si>
  <si>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</si>
  <si>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</si>
  <si>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</si>
  <si>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</si>
  <si>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</si>
  <si>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</si>
  <si>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</si>
  <si>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</si>
  <si>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</si>
  <si>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</si>
  <si>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</si>
  <si>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</si>
  <si>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</si>
  <si>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</si>
  <si>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</si>
  <si>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</si>
  <si>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</si>
  <si>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</si>
  <si>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</si>
  <si>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</si>
  <si>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</si>
  <si>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</si>
  <si>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</si>
  <si>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</si>
  <si>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</si>
  <si>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</si>
  <si>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</si>
  <si>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</si>
  <si>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</si>
  <si>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</si>
  <si>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</si>
  <si>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</si>
  <si>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</si>
  <si>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</si>
  <si>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</si>
  <si>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</si>
  <si>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</si>
  <si>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</si>
  <si>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</si>
  <si>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</si>
  <si>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</si>
  <si>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</si>
  <si>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</si>
  <si>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</si>
  <si>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</si>
  <si>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</si>
  <si>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</si>
  <si>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</si>
  <si>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</si>
  <si>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</si>
  <si>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</si>
  <si>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</si>
  <si>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</si>
  <si>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</si>
  <si>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</si>
  <si>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</si>
  <si>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</si>
  <si>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</si>
  <si>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</si>
  <si>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</si>
  <si>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</si>
  <si>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</si>
  <si>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</si>
  <si>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</si>
  <si>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</si>
  <si>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</si>
  <si>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</si>
  <si>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</si>
  <si>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</si>
  <si>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</si>
  <si>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</si>
  <si>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</si>
  <si>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</si>
  <si>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</si>
  <si>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</si>
  <si>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</si>
  <si>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</si>
  <si>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</si>
  <si>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</si>
  <si>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</si>
  <si>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</si>
  <si>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</si>
  <si>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</si>
  <si>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</si>
  <si>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</si>
  <si>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</si>
  <si>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</si>
  <si>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</si>
  <si>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</si>
  <si>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</si>
  <si>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</si>
  <si>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</si>
  <si>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</si>
  <si>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</si>
  <si>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</si>
  <si>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</si>
  <si>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</si>
  <si>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</si>
  <si>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</si>
  <si>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</si>
  <si>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</si>
  <si>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</si>
  <si>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</si>
  <si>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</si>
  <si>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</si>
  <si>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</si>
  <si>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</si>
  <si>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</si>
  <si>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</si>
  <si>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</si>
  <si>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</si>
  <si>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</si>
  <si>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</si>
  <si>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</si>
  <si>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</si>
  <si>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</si>
  <si>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</si>
  <si>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</si>
  <si>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</si>
  <si>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</si>
  <si>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</si>
  <si>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</si>
  <si>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</si>
  <si>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</si>
  <si>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</si>
  <si>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</si>
  <si>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</si>
  <si>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</si>
  <si>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</si>
  <si>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</si>
  <si>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</si>
  <si>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</si>
  <si>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</si>
  <si>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</si>
  <si>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</si>
  <si>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</si>
  <si>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</si>
  <si>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</si>
  <si>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</si>
  <si>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</si>
  <si>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</si>
  <si>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</si>
  <si>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</si>
  <si>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</si>
  <si>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</si>
  <si>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</si>
  <si>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</si>
  <si>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</si>
  <si>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</si>
  <si>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</si>
  <si>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</si>
  <si>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</si>
  <si>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</si>
  <si>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</si>
  <si>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</si>
  <si>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</si>
  <si>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</si>
  <si>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</si>
  <si>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</si>
  <si>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</si>
  <si>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</si>
  <si>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</si>
  <si>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</si>
  <si>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</si>
  <si>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</si>
  <si>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</si>
  <si>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</si>
  <si>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</si>
  <si>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</si>
  <si>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</si>
  <si>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</si>
  <si>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</si>
  <si>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</si>
  <si>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</si>
  <si>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</si>
  <si>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</si>
  <si>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</si>
  <si>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</si>
  <si>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</si>
  <si>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</si>
  <si>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</si>
  <si>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</si>
  <si>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</si>
  <si>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</si>
  <si>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</si>
  <si>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</si>
  <si>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</si>
  <si>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</si>
  <si>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</si>
  <si>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</si>
  <si>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</si>
  <si>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</si>
  <si>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</si>
  <si>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</si>
  <si>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</si>
  <si>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</si>
  <si>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</si>
  <si>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</si>
  <si>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</si>
  <si>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</si>
  <si>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</si>
  <si>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</si>
  <si>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</si>
  <si>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</si>
  <si>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</si>
  <si>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</si>
  <si>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</si>
  <si>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</si>
  <si>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</si>
  <si>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</si>
  <si>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</si>
  <si>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</si>
  <si>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</si>
  <si>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</si>
  <si>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</si>
  <si>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</si>
  <si>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</si>
  <si>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</si>
  <si>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</si>
  <si>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</si>
  <si>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</si>
  <si>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</si>
  <si>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</si>
  <si>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</si>
  <si>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</si>
  <si>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</si>
  <si>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</si>
  <si>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</si>
  <si>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</si>
  <si>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</si>
  <si>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</si>
  <si>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</si>
  <si>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</si>
  <si>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</si>
  <si>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</si>
  <si>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</si>
  <si>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</si>
  <si>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</si>
  <si>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</si>
  <si>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</si>
  <si>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</si>
  <si>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</si>
  <si>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</si>
  <si>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</si>
  <si>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</si>
  <si>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</si>
  <si>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</si>
  <si>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</si>
  <si>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</si>
  <si>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</si>
  <si>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</si>
  <si>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</si>
  <si>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</si>
  <si>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</si>
  <si>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</si>
  <si>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</si>
  <si>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</si>
  <si>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</si>
  <si>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</si>
  <si>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</si>
  <si>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</si>
  <si>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</si>
  <si>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</si>
  <si>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</si>
  <si>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</si>
  <si>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</si>
  <si>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</si>
  <si>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</si>
  <si>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</si>
  <si>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</si>
  <si>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</si>
  <si>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</si>
  <si>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</si>
  <si>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</si>
  <si>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</si>
  <si>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</si>
  <si>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</si>
  <si>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</si>
  <si>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</si>
  <si>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</si>
  <si>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</si>
  <si>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</si>
  <si>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</si>
  <si>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</si>
  <si>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</si>
  <si>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</si>
  <si>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</si>
  <si>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</si>
  <si>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</si>
  <si>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</si>
  <si>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</si>
  <si>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</si>
  <si>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</si>
  <si>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</si>
  <si>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</si>
  <si>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</si>
  <si>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</si>
  <si>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</si>
  <si>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</si>
  <si>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</si>
  <si>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</si>
  <si>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</si>
  <si>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</si>
  <si>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</si>
  <si>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</si>
  <si>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</si>
  <si>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</si>
  <si>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</si>
  <si>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</si>
  <si>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</si>
  <si>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</si>
  <si>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</si>
  <si>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</si>
  <si>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</si>
  <si>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</si>
  <si>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</si>
  <si>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</si>
  <si>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</si>
  <si>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</si>
  <si>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</si>
  <si>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</si>
  <si>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</si>
  <si>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</si>
  <si>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</si>
  <si>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</si>
  <si>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</si>
  <si>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</si>
  <si>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</si>
  <si>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</si>
  <si>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</si>
  <si>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</si>
  <si>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</si>
  <si>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</si>
  <si>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</si>
  <si>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</si>
  <si>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</si>
  <si>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</si>
  <si>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</si>
  <si>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</si>
  <si>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</si>
  <si>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</si>
  <si>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</si>
  <si>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</si>
  <si>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</si>
  <si>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</si>
  <si>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</si>
  <si>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</si>
  <si>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</si>
  <si>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</si>
  <si>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</si>
  <si>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</si>
  <si>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</si>
  <si>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</si>
  <si>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</si>
  <si>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</si>
  <si>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</si>
  <si>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</si>
  <si>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</si>
  <si>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</si>
  <si>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</si>
  <si>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</si>
  <si>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</si>
  <si>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</si>
  <si>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</si>
  <si>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</si>
  <si>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</si>
  <si>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</si>
  <si>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</si>
  <si>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</si>
  <si>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</si>
  <si>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</si>
  <si>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</si>
  <si>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</si>
  <si>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</si>
  <si>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</si>
  <si>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</si>
  <si>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</si>
  <si>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</si>
  <si>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</si>
  <si>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</si>
  <si>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</si>
  <si>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</si>
  <si>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</si>
  <si>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</si>
  <si>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</si>
  <si>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</si>
  <si>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</si>
  <si>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</si>
  <si>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</si>
  <si>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</si>
  <si>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</si>
  <si>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</si>
  <si>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</si>
  <si>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</si>
  <si>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</si>
  <si>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</si>
  <si>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</si>
  <si>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</si>
  <si>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</si>
  <si>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</si>
  <si>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</si>
  <si>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</si>
  <si>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</si>
  <si>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</si>
  <si>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</si>
  <si>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</si>
  <si>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</si>
  <si>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</si>
  <si>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</si>
  <si>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</si>
  <si>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</si>
  <si>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</si>
  <si>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</si>
  <si>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</si>
  <si>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</si>
  <si>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</si>
  <si>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</si>
  <si>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</si>
  <si>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</si>
  <si>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</si>
  <si>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</si>
  <si>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</si>
  <si>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</si>
  <si>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</si>
  <si>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</si>
  <si>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</si>
  <si>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</si>
  <si>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</si>
  <si>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</si>
  <si>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</si>
  <si>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</si>
  <si>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</si>
  <si>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</si>
  <si>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</si>
  <si>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</si>
  <si>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</si>
  <si>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</si>
  <si>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</si>
  <si>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</si>
  <si>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</si>
  <si>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</si>
  <si>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</si>
  <si>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</si>
  <si>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</si>
  <si>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</si>
  <si>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</si>
  <si>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</si>
  <si>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</si>
  <si>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</si>
  <si>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</si>
  <si>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</si>
  <si>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</si>
  <si>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</si>
  <si>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</si>
  <si>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</si>
  <si>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</si>
  <si>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</si>
  <si>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</si>
  <si>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</si>
  <si>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</si>
  <si>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</si>
  <si>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</si>
  <si>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</si>
  <si>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</si>
  <si>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</si>
  <si>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</si>
  <si>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</si>
  <si>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</si>
  <si>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</si>
  <si>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</si>
  <si>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</si>
  <si>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</si>
  <si>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</si>
  <si>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</si>
  <si>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</si>
  <si>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</si>
  <si>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</si>
  <si>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</si>
  <si>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</si>
  <si>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</si>
  <si>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</si>
  <si>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</si>
  <si>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</si>
  <si>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</si>
  <si>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</si>
  <si>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</si>
  <si>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</si>
  <si>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</si>
  <si>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</si>
  <si>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</si>
  <si>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</si>
  <si>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</si>
  <si>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</si>
  <si>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</si>
  <si>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</si>
  <si>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</si>
  <si>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</si>
  <si>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</si>
  <si>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</si>
  <si>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</si>
  <si>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</si>
  <si>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</si>
  <si>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</si>
  <si>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</si>
  <si>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</si>
  <si>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</si>
  <si>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</si>
  <si>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</si>
  <si>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</si>
  <si>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</si>
  <si>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</si>
  <si>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</si>
  <si>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</si>
  <si>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</si>
  <si>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</si>
  <si>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</si>
  <si>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</si>
  <si>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</si>
  <si>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</si>
  <si>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</si>
  <si>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</si>
  <si>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</si>
  <si>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</si>
  <si>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</si>
  <si>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</si>
  <si>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</si>
  <si>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</si>
  <si>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</si>
  <si>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</si>
  <si>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</si>
  <si>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</si>
  <si>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</si>
  <si>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</si>
  <si>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</si>
  <si>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</si>
  <si>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</si>
  <si>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</si>
  <si>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</si>
  <si>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</si>
  <si>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</si>
  <si>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</si>
  <si>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</si>
  <si>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</si>
  <si>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</si>
  <si>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</si>
  <si>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</si>
  <si>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</si>
  <si>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</si>
  <si>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</si>
  <si>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</si>
  <si>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</si>
  <si>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</si>
  <si>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</si>
  <si>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</si>
  <si>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</si>
  <si>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</si>
  <si>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</si>
  <si>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</si>
  <si>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</si>
  <si>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</si>
  <si>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</si>
  <si>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</si>
  <si>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</si>
  <si>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</si>
  <si>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</si>
  <si>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</si>
  <si>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</si>
  <si>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</si>
  <si>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</si>
  <si>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</si>
  <si>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</si>
  <si>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</si>
  <si>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</si>
  <si>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</si>
  <si>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</si>
  <si>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</si>
  <si>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</si>
  <si>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</si>
  <si>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</si>
  <si>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</si>
  <si>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</si>
  <si>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</si>
  <si>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</si>
  <si>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</si>
  <si>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</si>
  <si>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</si>
  <si>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</si>
  <si>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</si>
  <si>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</si>
  <si>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</si>
  <si>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</si>
  <si>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</si>
  <si>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</si>
  <si>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</si>
  <si>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</si>
  <si>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</si>
  <si>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</si>
  <si>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</si>
  <si>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</si>
  <si>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</si>
  <si>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</si>
  <si>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</si>
  <si>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</si>
  <si>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</si>
  <si>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</si>
  <si>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</si>
  <si>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</si>
  <si>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</si>
  <si>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</si>
  <si>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</si>
  <si>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</si>
  <si>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</si>
  <si>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</si>
  <si>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</si>
  <si>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</si>
  <si>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</si>
  <si>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</si>
  <si>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</si>
  <si>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</si>
  <si>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</si>
  <si>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</si>
  <si>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</si>
  <si>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</si>
  <si>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</si>
  <si>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</si>
  <si>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</si>
  <si>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</si>
  <si>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</si>
  <si>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</si>
  <si>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</si>
  <si>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</si>
  <si>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</si>
  <si>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</si>
  <si>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</si>
  <si>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</si>
  <si>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</si>
  <si>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</si>
  <si>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</si>
  <si>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</si>
  <si>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</si>
  <si>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</si>
  <si>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</si>
  <si>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</si>
  <si>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</si>
  <si>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</si>
  <si>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</si>
  <si>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</si>
  <si>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</si>
  <si>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</si>
  <si>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</si>
  <si>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</si>
  <si>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</si>
  <si>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</si>
  <si>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</si>
  <si>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</si>
  <si>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</si>
  <si>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</si>
  <si>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</si>
  <si>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</si>
  <si>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</si>
  <si>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</si>
  <si>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</si>
  <si>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</si>
  <si>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</si>
  <si>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</si>
  <si>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</si>
  <si>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</si>
  <si>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</si>
  <si>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</si>
  <si>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</si>
  <si>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</si>
  <si>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</si>
  <si>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</si>
  <si>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</si>
  <si>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</si>
  <si>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</si>
  <si>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</si>
  <si>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</si>
  <si>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</si>
  <si>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</si>
  <si>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</si>
  <si>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</si>
  <si>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</si>
  <si>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</si>
  <si>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</si>
  <si>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</si>
  <si>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</si>
  <si>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</si>
  <si>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</si>
  <si>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</si>
  <si>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</si>
  <si>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</si>
  <si>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</si>
  <si>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</si>
  <si>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</si>
  <si>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</si>
  <si>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</si>
  <si>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</si>
  <si>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</si>
  <si>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</si>
  <si>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</si>
  <si>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</si>
  <si>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</si>
  <si>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</si>
  <si>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</si>
  <si>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</si>
  <si>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</si>
  <si>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</si>
  <si>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</si>
  <si>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</si>
  <si>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</si>
  <si>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</si>
  <si>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</si>
  <si>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</si>
  <si>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</si>
  <si>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</si>
  <si>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</si>
  <si>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</si>
  <si>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</si>
  <si>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</si>
  <si>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</si>
  <si>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</si>
  <si>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</si>
  <si>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</si>
  <si>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</si>
  <si>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</si>
  <si>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</si>
  <si>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</si>
  <si>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</si>
  <si>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</si>
  <si>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</si>
  <si>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</si>
  <si>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</si>
  <si>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</si>
  <si>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</si>
  <si>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</si>
  <si>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</si>
  <si>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</si>
  <si>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</si>
  <si>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</si>
  <si>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</si>
  <si>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</si>
  <si>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</si>
  <si>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</si>
  <si>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</si>
  <si>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</si>
  <si>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</si>
  <si>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</si>
  <si>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</si>
  <si>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</si>
  <si>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</si>
  <si>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</si>
  <si>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</si>
  <si>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</si>
  <si>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</si>
  <si>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</si>
  <si>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</si>
  <si>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</si>
  <si>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</si>
  <si>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</si>
  <si>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</si>
  <si>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</si>
  <si>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</si>
  <si>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</si>
  <si>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</si>
  <si>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</si>
  <si>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</si>
  <si>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</si>
  <si>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</si>
  <si>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</si>
  <si>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</si>
  <si>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</si>
  <si>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</si>
  <si>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</si>
  <si>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</si>
  <si>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</si>
  <si>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</si>
  <si>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</si>
  <si>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</si>
  <si>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</si>
  <si>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</si>
  <si>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</si>
  <si>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</si>
  <si>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</si>
  <si>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</si>
  <si>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</si>
  <si>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</si>
  <si>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</si>
  <si>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</si>
  <si>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</si>
  <si>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</si>
  <si>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</si>
  <si>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</si>
  <si>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</si>
  <si>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</si>
  <si>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</si>
  <si>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</si>
  <si>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</si>
  <si>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</si>
  <si>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</si>
  <si>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</si>
  <si>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</si>
  <si>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</si>
  <si>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</si>
  <si>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</si>
  <si>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</si>
  <si>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</si>
  <si>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</si>
  <si>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</si>
  <si>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</si>
  <si>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</si>
  <si>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</si>
  <si>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</si>
  <si>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</si>
  <si>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</si>
  <si>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</si>
  <si>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</si>
  <si>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</si>
  <si>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</si>
  <si>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</si>
  <si>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</si>
  <si>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</si>
  <si>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</si>
  <si>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</si>
  <si>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</si>
  <si>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</si>
  <si>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</si>
  <si>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</si>
  <si>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</si>
  <si>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</si>
  <si>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</si>
  <si>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</si>
  <si>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</si>
  <si>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</si>
  <si>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</si>
  <si>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</si>
  <si>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</si>
  <si>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</si>
  <si>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</si>
  <si>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</si>
  <si>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</si>
  <si>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</si>
  <si>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</si>
  <si>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</si>
  <si>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</si>
  <si>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</si>
  <si>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</si>
  <si>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</si>
  <si>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</si>
  <si>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</si>
  <si>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</si>
  <si>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</si>
  <si>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</si>
  <si>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</si>
  <si>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</si>
  <si>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</si>
  <si>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</si>
  <si>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</si>
  <si>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</si>
  <si>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</si>
  <si>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</si>
  <si>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</si>
  <si>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</si>
  <si>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</si>
  <si>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</si>
  <si>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</si>
  <si>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</si>
  <si>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</si>
  <si>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</si>
  <si>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</si>
  <si>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</si>
  <si>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</si>
  <si>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</si>
  <si>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</si>
  <si>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</si>
  <si>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</si>
  <si>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</si>
  <si>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</si>
  <si>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</si>
  <si>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</si>
  <si>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</si>
  <si>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</si>
  <si>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</si>
  <si>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</si>
  <si>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</si>
  <si>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</si>
  <si>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</si>
  <si>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</si>
  <si>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</si>
  <si>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</si>
  <si>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</si>
  <si>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</si>
  <si>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</si>
  <si>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</si>
  <si>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</si>
  <si>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</si>
  <si>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</si>
  <si>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</si>
  <si>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</si>
  <si>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</si>
  <si>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</si>
  <si>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</si>
  <si>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</si>
  <si>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</si>
  <si>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</si>
  <si>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</si>
  <si>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</si>
  <si>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</si>
  <si>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</si>
  <si>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</si>
  <si>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</si>
  <si>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</si>
  <si>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</si>
  <si>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</si>
  <si>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</si>
  <si>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</si>
  <si>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</si>
  <si>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</si>
  <si>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</si>
  <si>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</si>
  <si>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</si>
  <si>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</si>
  <si>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</si>
  <si>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</si>
  <si>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</si>
  <si>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</si>
  <si>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</si>
  <si>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</si>
  <si>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</si>
  <si>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</si>
  <si>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</si>
  <si>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</si>
  <si>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</si>
  <si>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</si>
  <si>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</si>
  <si>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</si>
  <si>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</si>
  <si>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</si>
  <si>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</si>
  <si>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</si>
  <si>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</si>
  <si>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</si>
  <si>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</si>
  <si>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</si>
  <si>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</si>
  <si>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</si>
  <si>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</si>
  <si>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</si>
  <si>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</si>
  <si>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</si>
  <si>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</si>
  <si>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</si>
  <si>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</si>
  <si>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</si>
  <si>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</si>
  <si>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</si>
  <si>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</si>
  <si>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</si>
  <si>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</si>
  <si>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</si>
  <si>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</si>
  <si>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</si>
  <si>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</si>
  <si>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</si>
  <si>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</si>
  <si>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</si>
  <si>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</si>
  <si>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</si>
  <si>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</si>
  <si>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</si>
  <si>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</si>
  <si>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</si>
  <si>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</si>
  <si>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</si>
  <si>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</si>
  <si>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</si>
  <si>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</si>
  <si>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</si>
  <si>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</si>
  <si>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</si>
  <si>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</si>
  <si>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</si>
  <si>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</si>
  <si>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</si>
  <si>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</si>
  <si>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</si>
  <si>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</si>
  <si>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</si>
  <si>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</si>
  <si>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</si>
  <si>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</si>
  <si>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</si>
  <si>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</si>
  <si>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</si>
  <si>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</si>
  <si>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</si>
  <si>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</si>
  <si>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</si>
  <si>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</si>
  <si>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</si>
  <si>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</si>
  <si>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</si>
  <si>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</si>
  <si>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</si>
  <si>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</si>
  <si>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</si>
  <si>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</si>
  <si>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</si>
  <si>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</si>
  <si>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</si>
  <si>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</si>
  <si>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</si>
  <si>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</si>
  <si>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</si>
  <si>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</si>
  <si>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</si>
  <si>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</si>
  <si>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</si>
  <si>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</si>
  <si>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</si>
  <si>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</si>
  <si>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</si>
  <si>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</si>
  <si>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</si>
  <si>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</si>
  <si>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</si>
  <si>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</si>
  <si>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</si>
  <si>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</si>
  <si>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</si>
  <si>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</si>
  <si>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</si>
  <si>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</si>
  <si>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</si>
  <si>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</si>
  <si>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</si>
  <si>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</si>
  <si>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</si>
  <si>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</si>
  <si>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</si>
  <si>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</si>
  <si>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</si>
  <si>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</si>
  <si>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</si>
  <si>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</si>
  <si>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</si>
  <si>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</si>
  <si>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</si>
  <si>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</si>
  <si>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</si>
  <si>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</si>
  <si>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</si>
  <si>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</si>
  <si>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</si>
  <si>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</si>
  <si>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</si>
  <si>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</si>
  <si>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</si>
  <si>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</si>
  <si>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</si>
  <si>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</si>
  <si>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</si>
  <si>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</si>
  <si>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</si>
  <si>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</si>
  <si>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</si>
  <si>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</si>
  <si>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</si>
  <si>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</si>
  <si>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</si>
  <si>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</si>
  <si>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</si>
  <si>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</si>
  <si>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</si>
  <si>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</si>
  <si>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</si>
  <si>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</si>
  <si>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</si>
  <si>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</si>
  <si>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</si>
  <si>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</si>
  <si>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</si>
  <si>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</si>
  <si>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</si>
  <si>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</si>
  <si>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</si>
  <si>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</si>
  <si>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</si>
  <si>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</si>
  <si>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</si>
  <si>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</si>
  <si>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</si>
  <si>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</si>
  <si>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</si>
  <si>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</si>
  <si>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</si>
  <si>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</si>
  <si>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</si>
  <si>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</si>
  <si>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</si>
  <si>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</si>
  <si>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</si>
  <si>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</si>
  <si>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</si>
  <si>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</si>
  <si>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</si>
  <si>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</si>
  <si>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</si>
  <si>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</si>
  <si>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</si>
  <si>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</si>
  <si>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</si>
  <si>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</si>
  <si>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</si>
  <si>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</si>
  <si>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</si>
  <si>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</si>
  <si>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</si>
  <si>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</si>
  <si>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</si>
  <si>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</si>
  <si>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</si>
  <si>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</si>
  <si>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</si>
  <si>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</si>
  <si>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</si>
  <si>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</si>
  <si>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</si>
  <si>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</si>
  <si>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</si>
  <si>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</si>
  <si>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</si>
  <si>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</si>
  <si>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</si>
  <si>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</si>
  <si>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</si>
  <si>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</si>
  <si>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</si>
  <si>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</si>
  <si>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</si>
  <si>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</si>
  <si>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</si>
  <si>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</si>
  <si>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</si>
  <si>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</si>
  <si>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</si>
  <si>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</si>
  <si>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</si>
  <si>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</si>
  <si>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</si>
  <si>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</si>
  <si>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</si>
  <si>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</si>
  <si>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</si>
  <si>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</si>
  <si>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</si>
  <si>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</si>
  <si>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</si>
  <si>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</si>
  <si>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</si>
  <si>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</si>
  <si>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</si>
  <si>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</si>
  <si>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</si>
  <si>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</si>
  <si>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</si>
  <si>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</si>
  <si>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</si>
  <si>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</si>
  <si>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</si>
  <si>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</si>
  <si>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</si>
  <si>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</si>
  <si>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</si>
  <si>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</si>
  <si>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</si>
  <si>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</si>
  <si>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</si>
  <si>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</si>
  <si>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</si>
  <si>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</si>
  <si>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</si>
  <si>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</si>
  <si>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</si>
  <si>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</si>
  <si>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</si>
  <si>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</si>
  <si>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</si>
  <si>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</si>
  <si>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</si>
  <si>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</si>
  <si>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</si>
  <si>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</si>
  <si>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</si>
  <si>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</si>
  <si>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</si>
  <si>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</si>
  <si>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</si>
  <si>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</si>
  <si>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</si>
  <si>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</si>
  <si>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</si>
  <si>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</si>
  <si>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</si>
  <si>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</si>
  <si>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</si>
  <si>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</si>
  <si>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</si>
  <si>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</si>
  <si>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</si>
  <si>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</si>
  <si>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</si>
  <si>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</si>
  <si>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</si>
  <si>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</si>
  <si>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</si>
  <si>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</si>
  <si>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</si>
  <si>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</si>
  <si>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</si>
  <si>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</si>
  <si>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</si>
  <si>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</si>
  <si>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</si>
  <si>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</si>
  <si>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</si>
  <si>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</si>
  <si>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</si>
  <si>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</si>
  <si>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</si>
  <si>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</si>
  <si>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</si>
  <si>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</si>
  <si>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</si>
  <si>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</si>
  <si>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</si>
  <si>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</si>
  <si>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</si>
  <si>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</si>
  <si>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</si>
  <si>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</si>
  <si>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</si>
  <si>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</si>
  <si>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</si>
  <si>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</si>
  <si>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</si>
  <si>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</si>
  <si>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</si>
  <si>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</si>
  <si>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</si>
  <si>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</si>
  <si>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</si>
  <si>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</si>
  <si>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</si>
  <si>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</si>
  <si>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</si>
  <si>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</si>
  <si>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</si>
  <si>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</si>
  <si>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</si>
  <si>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</si>
  <si>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</si>
  <si>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</si>
  <si>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</si>
  <si>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</si>
  <si>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</si>
  <si>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</si>
  <si>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</si>
  <si>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</si>
  <si>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</si>
  <si>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</si>
  <si>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</si>
  <si>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</si>
  <si>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</si>
  <si>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</si>
  <si>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</si>
  <si>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</si>
  <si>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</si>
  <si>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</si>
  <si>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</si>
  <si>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</si>
  <si>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</si>
  <si>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</si>
  <si>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</si>
  <si>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</si>
  <si>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</si>
  <si>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</si>
  <si>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</si>
  <si>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</si>
  <si>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</si>
  <si>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</si>
  <si>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</si>
  <si>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</si>
  <si>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</si>
  <si>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</si>
  <si>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</si>
  <si>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</si>
  <si>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</si>
  <si>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</si>
  <si>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</si>
  <si>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</si>
  <si>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</si>
  <si>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</si>
  <si>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</si>
  <si>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</si>
  <si>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</si>
  <si>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</si>
  <si>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</si>
  <si>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</si>
  <si>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</si>
  <si>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</si>
  <si>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</si>
  <si>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</si>
  <si>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</si>
  <si>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</si>
  <si>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</si>
  <si>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</si>
  <si>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</si>
  <si>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</si>
  <si>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</si>
  <si>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</si>
  <si>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</si>
  <si>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</si>
  <si>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</si>
  <si>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</si>
  <si>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</si>
  <si>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</si>
  <si>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</si>
  <si>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</si>
  <si>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</si>
  <si>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</si>
  <si>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</si>
  <si>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</si>
  <si>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</si>
  <si>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</si>
  <si>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</si>
  <si>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</si>
  <si>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</si>
  <si>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</si>
  <si>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</si>
  <si>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</si>
  <si>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</si>
  <si>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</si>
  <si>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</si>
  <si>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</si>
  <si>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</si>
  <si>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</si>
  <si>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</si>
  <si>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</si>
  <si>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</si>
  <si>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</si>
  <si>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</si>
  <si>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</si>
  <si>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</si>
  <si>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</si>
  <si>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</si>
  <si>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</si>
  <si>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</si>
  <si>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</si>
  <si>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</si>
  <si>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</si>
  <si>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</si>
  <si>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</si>
  <si>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</si>
  <si>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</si>
  <si>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</si>
  <si>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</si>
  <si>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</si>
  <si>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</si>
  <si>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</si>
  <si>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</si>
  <si>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</si>
  <si>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</si>
  <si>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</si>
  <si>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</si>
  <si>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</si>
  <si>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</si>
  <si>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</si>
  <si>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</si>
  <si>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</si>
  <si>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</si>
  <si>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</si>
  <si>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</si>
  <si>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</si>
  <si>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</si>
  <si>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</si>
  <si>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</si>
  <si>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</si>
  <si>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</si>
  <si>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</si>
  <si>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</si>
  <si>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</si>
  <si>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</si>
  <si>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</si>
  <si>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</si>
  <si>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</si>
  <si>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</si>
  <si>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</si>
  <si>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</si>
  <si>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</si>
  <si>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</si>
  <si>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</si>
  <si>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</si>
  <si>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</si>
  <si>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</si>
  <si>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</si>
  <si>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</si>
  <si>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</si>
  <si>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</si>
  <si>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</si>
  <si>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</si>
  <si>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</si>
  <si>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</si>
  <si>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</si>
  <si>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</si>
  <si>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</si>
  <si>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</si>
  <si>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</si>
  <si>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</si>
  <si>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</si>
  <si>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</si>
  <si>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</si>
  <si>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</si>
  <si>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</si>
  <si>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</si>
  <si>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</si>
  <si>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</si>
  <si>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</si>
  <si>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</si>
  <si>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</si>
  <si>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</si>
  <si>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</si>
  <si>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</si>
  <si>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</si>
  <si>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</si>
  <si>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</si>
  <si>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</si>
  <si>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</si>
  <si>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</si>
  <si>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</si>
  <si>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</si>
  <si>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</si>
  <si>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</si>
  <si>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</si>
  <si>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</si>
  <si>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</si>
  <si>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</si>
  <si>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</si>
  <si>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</si>
  <si>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</si>
  <si>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</si>
  <si>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</si>
  <si>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</si>
  <si>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</si>
  <si>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</si>
  <si>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</si>
  <si>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</si>
  <si>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</si>
  <si>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</si>
  <si>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</si>
  <si>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</si>
  <si>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</si>
  <si>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</si>
  <si>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</si>
  <si>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</si>
  <si>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</si>
  <si>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</si>
  <si>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</si>
  <si>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</si>
  <si>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</si>
  <si>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</si>
  <si>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</si>
  <si>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</si>
  <si>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</si>
  <si>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</si>
  <si>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</si>
  <si>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</si>
  <si>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</si>
  <si>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</si>
  <si>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</si>
  <si>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</si>
  <si>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</si>
  <si>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</si>
  <si>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</si>
  <si>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</si>
  <si>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</si>
  <si>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</si>
  <si>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</si>
  <si>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</si>
  <si>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</si>
  <si>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</si>
  <si>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</si>
  <si>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</si>
  <si>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</si>
  <si>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</si>
  <si>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</si>
  <si>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</si>
  <si>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</si>
  <si>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</si>
  <si>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</si>
  <si>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</si>
  <si>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</si>
  <si>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</si>
  <si>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</si>
  <si>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</si>
  <si>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</si>
  <si>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</si>
  <si>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</si>
  <si>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</si>
  <si>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</si>
  <si>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</si>
  <si>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</si>
  <si>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</si>
  <si>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</si>
  <si>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</si>
  <si>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</si>
  <si>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</si>
  <si>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</si>
  <si>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</si>
  <si>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</si>
  <si>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</si>
  <si>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</si>
  <si>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</si>
  <si>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</si>
  <si>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</si>
  <si>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</si>
  <si>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</si>
  <si>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</si>
  <si>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</si>
  <si>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</si>
  <si>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</si>
  <si>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</si>
  <si>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</si>
  <si>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</si>
  <si>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</si>
  <si>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</si>
  <si>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</si>
  <si>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</si>
  <si>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</si>
  <si>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</si>
  <si>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</si>
  <si>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</si>
  <si>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</si>
  <si>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</si>
  <si>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</si>
  <si>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</si>
  <si>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</si>
  <si>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</si>
  <si>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</si>
  <si>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</si>
  <si>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</si>
  <si>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</si>
  <si>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</si>
  <si>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</si>
  <si>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</si>
  <si>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</si>
  <si>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</si>
  <si>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</si>
  <si>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</si>
  <si>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</si>
  <si>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</si>
  <si>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</si>
  <si>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</si>
  <si>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</si>
  <si>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</si>
  <si>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</si>
  <si>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</si>
  <si>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</si>
  <si>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</si>
  <si>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</si>
  <si>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</si>
  <si>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</si>
  <si>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</si>
  <si>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</si>
  <si>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</si>
  <si>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</si>
  <si>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</si>
  <si>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</si>
  <si>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</si>
  <si>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</si>
  <si>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</si>
  <si>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</si>
  <si>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</si>
  <si>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</si>
  <si>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</si>
  <si>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</si>
  <si>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</si>
  <si>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</si>
  <si>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</si>
  <si>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</si>
  <si>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</si>
  <si>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</si>
  <si>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</si>
  <si>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</si>
  <si>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</si>
  <si>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</si>
  <si>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</si>
  <si>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</si>
  <si>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</si>
  <si>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</si>
  <si>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</si>
  <si>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</si>
  <si>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</si>
  <si>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</si>
  <si>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</si>
  <si>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</si>
  <si>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</si>
  <si>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</si>
  <si>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</si>
  <si>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</si>
  <si>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</si>
  <si>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</si>
  <si>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</si>
  <si>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</si>
  <si>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</si>
  <si>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</si>
  <si>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</si>
  <si>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</si>
  <si>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</si>
  <si>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</si>
  <si>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</si>
  <si>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</si>
  <si>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</si>
  <si>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</si>
  <si>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</si>
  <si>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</si>
  <si>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</si>
  <si>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</si>
  <si>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</si>
  <si>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</si>
  <si>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</si>
  <si>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</si>
  <si>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</si>
  <si>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</si>
  <si>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</si>
  <si>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</si>
  <si>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</si>
  <si>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</si>
  <si>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</si>
  <si>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</si>
  <si>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</si>
  <si>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</si>
  <si>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</si>
  <si>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</si>
  <si>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</si>
  <si>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</si>
  <si>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</si>
  <si>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</si>
  <si>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</si>
  <si>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</si>
  <si>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</si>
  <si>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</si>
  <si>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</si>
  <si>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</si>
  <si>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</si>
  <si>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</si>
  <si>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</si>
  <si>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</si>
  <si>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</si>
  <si>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</si>
  <si>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</si>
  <si>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</si>
  <si>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</si>
  <si>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</si>
  <si>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</si>
  <si>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</si>
  <si>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</si>
  <si>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</si>
  <si>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</si>
  <si>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</si>
  <si>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</si>
  <si>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</si>
  <si>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</si>
  <si>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</si>
  <si>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</si>
  <si>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</si>
  <si>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</si>
  <si>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</si>
  <si>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</si>
  <si>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</si>
  <si>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</si>
  <si>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</si>
  <si>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</si>
  <si>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</si>
  <si>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</si>
  <si>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</si>
  <si>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</si>
  <si>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</si>
  <si>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</si>
  <si>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</si>
  <si>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</si>
  <si>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</si>
  <si>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</si>
  <si>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</si>
  <si>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</si>
  <si>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</si>
  <si>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</si>
  <si>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</si>
  <si>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</si>
  <si>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</si>
  <si>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</si>
  <si>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</si>
  <si>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</si>
  <si>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</si>
  <si>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</si>
  <si>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</si>
  <si>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</si>
  <si>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</si>
  <si>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</si>
  <si>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</si>
  <si>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</si>
  <si>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</si>
  <si>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</si>
  <si>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</si>
  <si>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</si>
  <si>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</si>
  <si>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</si>
  <si>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</si>
  <si>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</si>
  <si>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</si>
  <si>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</si>
  <si>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</si>
  <si>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</si>
  <si>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</si>
  <si>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</si>
  <si>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</si>
  <si>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</si>
  <si>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</si>
  <si>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</si>
  <si>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</si>
  <si>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</si>
  <si>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</si>
  <si>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</si>
  <si>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</si>
  <si>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</si>
  <si>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</si>
  <si>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</si>
  <si>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</si>
  <si>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</si>
  <si>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</si>
  <si>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</si>
  <si>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</si>
  <si>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</si>
  <si>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</si>
  <si>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</si>
  <si>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</si>
  <si>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</si>
  <si>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</si>
  <si>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</si>
  <si>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</si>
  <si>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</si>
  <si>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</si>
  <si>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</si>
  <si>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</si>
  <si>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</si>
  <si>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</si>
  <si>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</si>
  <si>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</si>
  <si>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</si>
  <si>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</si>
  <si>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</si>
  <si>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</si>
  <si>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</si>
  <si>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</si>
  <si>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</si>
  <si>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</si>
  <si>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</si>
  <si>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</si>
  <si>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</si>
  <si>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</si>
  <si>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</si>
  <si>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</si>
  <si>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</si>
  <si>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</si>
  <si>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</si>
  <si>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</si>
  <si>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</si>
  <si>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</si>
  <si>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</si>
  <si>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</si>
  <si>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</si>
  <si>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</si>
  <si>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</si>
  <si>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</si>
  <si>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</si>
  <si>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</si>
  <si>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</si>
  <si>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</si>
  <si>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</si>
  <si>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</si>
  <si>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</si>
  <si>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</si>
  <si>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</si>
  <si>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</si>
  <si>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</si>
  <si>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</si>
  <si>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</si>
  <si>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</si>
  <si>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</si>
  <si>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</si>
  <si>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</si>
  <si>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</si>
  <si>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</si>
  <si>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</si>
  <si>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</si>
  <si>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</si>
  <si>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</si>
  <si>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</si>
  <si>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</si>
  <si>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</si>
  <si>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</si>
  <si>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</si>
  <si>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</si>
  <si>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</si>
  <si>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</si>
  <si>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</si>
  <si>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</si>
  <si>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</si>
  <si>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</si>
  <si>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</si>
  <si>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</si>
  <si>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</si>
  <si>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</si>
  <si>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</si>
  <si>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</si>
  <si>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</si>
  <si>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</si>
  <si>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</si>
  <si>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</si>
  <si>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</si>
  <si>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</si>
  <si>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</si>
  <si>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</si>
  <si>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</si>
  <si>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</si>
  <si>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</si>
  <si>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</si>
  <si>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</si>
  <si>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</si>
  <si>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</si>
  <si>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</si>
  <si>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</si>
  <si>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</si>
  <si>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</si>
  <si>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</si>
  <si>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</si>
  <si>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</si>
  <si>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</si>
  <si>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</si>
  <si>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</si>
  <si>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</si>
  <si>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</si>
  <si>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</si>
  <si>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</si>
  <si>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</si>
  <si>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</si>
  <si>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</si>
  <si>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</si>
  <si>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</si>
  <si>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</si>
  <si>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</si>
  <si>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</si>
  <si>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</si>
  <si>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</si>
  <si>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</si>
  <si>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</si>
  <si>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</si>
  <si>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</si>
  <si>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</si>
  <si>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</si>
  <si>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</si>
  <si>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</si>
  <si>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</si>
  <si>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</si>
  <si>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</si>
  <si>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</si>
  <si>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</si>
  <si>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</si>
  <si>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</si>
  <si>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</si>
  <si>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</si>
  <si>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</si>
  <si>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</si>
  <si>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</si>
  <si>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</si>
  <si>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</si>
  <si>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</si>
  <si>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</si>
  <si>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</si>
  <si>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</si>
  <si>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</si>
  <si>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</si>
  <si>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</si>
  <si>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</si>
  <si>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</si>
  <si>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</si>
  <si>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</si>
  <si>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</si>
  <si>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</si>
  <si>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</si>
  <si>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</si>
  <si>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</si>
  <si>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</si>
  <si>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</si>
  <si>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</si>
  <si>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</si>
  <si>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</si>
  <si>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</si>
  <si>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</si>
  <si>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</si>
  <si>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</si>
  <si>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</si>
  <si>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</si>
  <si>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</si>
  <si>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</si>
  <si>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</si>
  <si>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</si>
  <si>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</si>
  <si>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</si>
  <si>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</si>
  <si>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</si>
  <si>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</si>
  <si>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</si>
  <si>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</si>
  <si>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</si>
  <si>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</si>
  <si>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</si>
  <si>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</si>
  <si>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</si>
  <si>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</si>
  <si>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</si>
  <si>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</si>
  <si>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</si>
  <si>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</si>
  <si>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</si>
  <si>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</si>
  <si>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</si>
  <si>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</si>
  <si>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</si>
  <si>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</si>
  <si>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</si>
  <si>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</si>
  <si>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</si>
  <si>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</si>
  <si>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</si>
  <si>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</si>
  <si>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</si>
  <si>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</si>
  <si>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</si>
  <si>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</si>
  <si>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</si>
  <si>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</si>
  <si>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</si>
  <si>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</si>
  <si>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</si>
  <si>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</si>
  <si>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</si>
  <si>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</si>
  <si>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</si>
  <si>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</si>
  <si>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</si>
  <si>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</si>
  <si>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</si>
  <si>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</si>
  <si>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</si>
  <si>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</si>
  <si>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</si>
  <si>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</si>
  <si>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</si>
  <si>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</si>
  <si>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</si>
  <si>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</si>
  <si>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</si>
  <si>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</si>
  <si>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</si>
  <si>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</si>
  <si>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</si>
  <si>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</si>
  <si>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</si>
  <si>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</si>
  <si>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</si>
  <si>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</si>
  <si>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</si>
  <si>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</si>
  <si>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</si>
  <si>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</si>
  <si>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</si>
  <si>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</si>
  <si>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</si>
  <si>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</si>
  <si>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</si>
  <si>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</si>
  <si>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</si>
  <si>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</si>
  <si>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</si>
  <si>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</si>
  <si>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</si>
  <si>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</si>
  <si>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</si>
  <si>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</si>
  <si>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</si>
  <si>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</si>
  <si>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</si>
  <si>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</si>
  <si>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</si>
  <si>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</si>
  <si>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</si>
  <si>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</si>
  <si>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</si>
  <si>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</si>
  <si>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</si>
  <si>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</si>
  <si>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</si>
  <si>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</si>
  <si>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</si>
  <si>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</si>
  <si>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</si>
  <si>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</si>
  <si>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</si>
  <si>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</si>
  <si>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</si>
  <si>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</si>
  <si>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</si>
  <si>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</si>
  <si>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</si>
  <si>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</si>
  <si>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</si>
  <si>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</si>
  <si>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</si>
  <si>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</si>
  <si>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</si>
  <si>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</si>
  <si>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</si>
  <si>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</si>
  <si>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</si>
  <si>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</si>
  <si>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</si>
  <si>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</si>
  <si>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</si>
  <si>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</si>
  <si>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</si>
  <si>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</si>
  <si>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</si>
  <si>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</si>
  <si>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</si>
  <si>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</si>
  <si>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</si>
  <si>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</si>
  <si>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</si>
  <si>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</si>
  <si>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</si>
  <si>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</si>
  <si>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</si>
  <si>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</si>
  <si>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</si>
  <si>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</si>
  <si>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</si>
  <si>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</si>
  <si>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</si>
  <si>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</si>
  <si>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</si>
  <si>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</si>
  <si>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</si>
  <si>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</si>
  <si>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</si>
  <si>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</si>
  <si>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</si>
  <si>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</si>
  <si>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</si>
  <si>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</si>
  <si>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</si>
  <si>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</si>
  <si>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</si>
  <si>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</si>
  <si>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</si>
  <si>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</si>
  <si>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</si>
  <si>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</si>
  <si>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</si>
  <si>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</si>
  <si>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</si>
  <si>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</si>
  <si>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</si>
  <si>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</si>
  <si>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</si>
  <si>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</si>
  <si>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</si>
  <si>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</si>
  <si>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</si>
  <si>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</si>
  <si>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</si>
  <si>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</si>
  <si>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</si>
  <si>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</si>
  <si>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</si>
  <si>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</si>
  <si>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</si>
  <si>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</si>
  <si>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</si>
  <si>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</si>
  <si>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</si>
  <si>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</si>
  <si>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</si>
  <si>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</si>
  <si>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</si>
  <si>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</si>
  <si>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</si>
  <si>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</si>
  <si>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</si>
  <si>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</si>
  <si>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</si>
  <si>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</si>
  <si>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</si>
  <si>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</si>
  <si>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</si>
  <si>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</si>
  <si>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</si>
  <si>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</si>
  <si>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</si>
  <si>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</si>
  <si>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</si>
  <si>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</si>
  <si>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</si>
  <si>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</si>
  <si>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</si>
  <si>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</si>
  <si>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</si>
  <si>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</si>
  <si>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</si>
  <si>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</si>
  <si>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</si>
  <si>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</si>
  <si>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</si>
  <si>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</si>
  <si>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</si>
  <si>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</si>
  <si>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</si>
  <si>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</si>
  <si>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</si>
  <si>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</si>
  <si>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</si>
  <si>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</si>
  <si>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</si>
  <si>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</si>
  <si>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</si>
  <si>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</si>
  <si>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</si>
  <si>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</si>
  <si>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</si>
  <si>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</si>
  <si>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</si>
  <si>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</si>
  <si>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</si>
  <si>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</si>
  <si>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</si>
  <si>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</si>
  <si>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</si>
  <si>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</si>
  <si>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</si>
  <si>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</si>
  <si>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</si>
  <si>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</si>
  <si>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</si>
  <si>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</si>
  <si>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</si>
  <si>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</si>
  <si>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</si>
  <si>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</si>
  <si>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</si>
  <si>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</si>
  <si>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</si>
  <si>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</si>
  <si>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</si>
  <si>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</si>
  <si>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</si>
  <si>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</si>
  <si>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</si>
  <si>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</si>
  <si>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</si>
  <si>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</si>
  <si>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</si>
  <si>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</si>
  <si>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</si>
  <si>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</si>
  <si>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</si>
  <si>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</si>
  <si>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</si>
  <si>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</si>
  <si>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</si>
  <si>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</si>
  <si>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</si>
  <si>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</si>
  <si>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</si>
  <si>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</si>
  <si>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</si>
  <si>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</si>
  <si>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</si>
  <si>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</si>
  <si>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</si>
  <si>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</si>
  <si>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</si>
  <si>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</si>
  <si>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</si>
  <si>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</si>
  <si>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</si>
  <si>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</si>
  <si>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</si>
  <si>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</si>
  <si>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</si>
  <si>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</si>
  <si>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</si>
  <si>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</si>
  <si>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</si>
  <si>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</si>
  <si>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</si>
  <si>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</si>
  <si>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</si>
  <si>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</si>
  <si>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</si>
  <si>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</si>
  <si>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</si>
  <si>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</si>
  <si>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</si>
  <si>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</si>
  <si>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</si>
  <si>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</si>
  <si>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</si>
  <si>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</si>
  <si>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</si>
  <si>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</si>
  <si>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</si>
  <si>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</si>
  <si>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</si>
  <si>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</si>
  <si>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</si>
  <si>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</si>
  <si>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</si>
  <si>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</si>
  <si>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</si>
  <si>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</si>
  <si>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</si>
  <si>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</si>
  <si>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</si>
  <si>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</si>
  <si>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</si>
  <si>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</si>
  <si>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</si>
  <si>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</si>
  <si>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</si>
  <si>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</si>
  <si>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</si>
  <si>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</si>
  <si>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</si>
  <si>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</si>
  <si>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</si>
  <si>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</si>
  <si>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</si>
  <si>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</si>
  <si>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</si>
  <si>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</si>
  <si>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</si>
  <si>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</si>
  <si>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</si>
  <si>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</si>
  <si>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</si>
  <si>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</si>
  <si>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</si>
  <si>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</si>
  <si>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</si>
  <si>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</si>
  <si>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</si>
  <si>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</si>
  <si>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</si>
  <si>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</si>
  <si>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</si>
  <si>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</si>
  <si>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</si>
  <si>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</si>
  <si>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</si>
  <si>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</si>
  <si>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</si>
  <si>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</si>
  <si>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</si>
  <si>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</si>
  <si>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</si>
  <si>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</si>
  <si>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</si>
  <si>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</si>
  <si>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</si>
  <si>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</si>
  <si>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</si>
  <si>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</si>
  <si>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</si>
  <si>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</si>
  <si>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</si>
  <si>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</si>
  <si>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</si>
  <si>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</si>
  <si>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</si>
  <si>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</si>
  <si>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</si>
  <si>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</si>
  <si>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</si>
  <si>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</si>
  <si>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</si>
  <si>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</si>
  <si>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</si>
  <si>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</si>
  <si>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</si>
  <si>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</si>
  <si>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</si>
  <si>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</si>
  <si>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</si>
  <si>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</si>
  <si>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</si>
  <si>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</si>
  <si>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</si>
  <si>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</si>
  <si>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</si>
  <si>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</si>
  <si>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</si>
  <si>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</si>
  <si>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</si>
  <si>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</si>
  <si>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</si>
  <si>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</si>
  <si>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</si>
  <si>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</si>
  <si>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</si>
  <si>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</si>
  <si>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</si>
  <si>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</si>
  <si>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</si>
  <si>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</si>
  <si>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</si>
  <si>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</si>
  <si>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</si>
  <si>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</si>
  <si>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</si>
  <si>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</si>
  <si>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</si>
  <si>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</si>
  <si>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</si>
  <si>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</si>
  <si>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</si>
  <si>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</si>
  <si>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</si>
  <si>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</si>
  <si>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</si>
  <si>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</si>
  <si>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</si>
  <si>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</si>
  <si>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</si>
  <si>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</si>
  <si>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</si>
  <si>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</si>
  <si>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</si>
  <si>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</si>
  <si>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</si>
  <si>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</si>
  <si>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</si>
  <si>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</si>
  <si>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</si>
  <si>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</si>
  <si>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</si>
  <si>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</si>
  <si>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</si>
  <si>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</si>
  <si>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</si>
  <si>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</si>
  <si>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</si>
  <si>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</si>
  <si>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</si>
  <si>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</si>
  <si>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</si>
  <si>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</si>
  <si>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</si>
  <si>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</si>
  <si>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</si>
  <si>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</si>
  <si>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</si>
  <si>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</si>
  <si>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</si>
  <si>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</si>
  <si>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</si>
  <si>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</si>
  <si>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</si>
  <si>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</si>
  <si>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</si>
  <si>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</si>
  <si>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</si>
  <si>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</si>
  <si>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</si>
  <si>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</si>
  <si>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</si>
  <si>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</si>
  <si>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</si>
  <si>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</si>
  <si>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</si>
  <si>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</si>
  <si>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</si>
  <si>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</si>
  <si>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</si>
  <si>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</si>
  <si>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</si>
  <si>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</si>
  <si>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</si>
  <si>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</si>
  <si>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</si>
  <si>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</si>
  <si>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</si>
  <si>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</si>
  <si>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</si>
  <si>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</si>
  <si>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</si>
  <si>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</si>
  <si>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</si>
  <si>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</si>
  <si>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</si>
  <si>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</si>
  <si>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</si>
  <si>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</si>
  <si>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</si>
  <si>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</si>
  <si>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</si>
  <si>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</si>
  <si>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</si>
  <si>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</si>
  <si>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</si>
  <si>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</si>
  <si>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</si>
  <si>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</si>
  <si>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</si>
  <si>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</si>
  <si>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</si>
  <si>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</si>
  <si>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</si>
  <si>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</si>
  <si>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</si>
  <si>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</si>
  <si>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</si>
  <si>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</si>
  <si>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</si>
  <si>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</si>
  <si>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</si>
  <si>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</si>
  <si>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</si>
  <si>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</si>
  <si>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</si>
  <si>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</si>
  <si>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</si>
  <si>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</si>
  <si>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</si>
  <si>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</si>
  <si>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</si>
  <si>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</si>
  <si>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</si>
  <si>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</si>
  <si>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</si>
  <si>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</si>
  <si>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</si>
  <si>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</si>
  <si>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</si>
  <si>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</si>
  <si>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</si>
  <si>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</si>
  <si>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</si>
  <si>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</si>
  <si>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</si>
  <si>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</si>
  <si>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</si>
  <si>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</si>
  <si>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</si>
  <si>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</si>
  <si>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</si>
  <si>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</si>
  <si>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</si>
  <si>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</si>
  <si>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</si>
  <si>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</si>
  <si>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</si>
  <si>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</si>
  <si>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</si>
  <si>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</si>
  <si>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</si>
  <si>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</si>
  <si>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</si>
  <si>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</si>
  <si>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</si>
  <si>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</si>
  <si>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</si>
  <si>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</si>
  <si>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</si>
  <si>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</si>
  <si>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</si>
  <si>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</si>
  <si>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</si>
  <si>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</si>
  <si>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</si>
  <si>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</si>
  <si>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</si>
  <si>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</si>
  <si>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</si>
  <si>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</si>
  <si>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</si>
  <si>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</si>
  <si>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</si>
  <si>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</si>
  <si>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</si>
  <si>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</si>
  <si>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</si>
  <si>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</si>
  <si>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</si>
  <si>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</si>
  <si>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</si>
  <si>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</si>
  <si>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</si>
  <si>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</si>
  <si>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</si>
  <si>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</si>
  <si>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</si>
  <si>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</si>
  <si>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</si>
  <si>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</si>
  <si>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</si>
  <si>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</si>
  <si>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</si>
  <si>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</si>
  <si>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</si>
  <si>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</si>
  <si>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</si>
  <si>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</si>
  <si>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</si>
  <si>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</si>
  <si>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</si>
  <si>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</si>
  <si>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</si>
  <si>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</si>
  <si>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</si>
  <si>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</si>
  <si>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</si>
  <si>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</si>
  <si>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</si>
  <si>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</si>
  <si>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</si>
  <si>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</si>
  <si>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</si>
  <si>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</si>
  <si>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</si>
  <si>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</si>
  <si>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</si>
  <si>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</si>
  <si>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</si>
  <si>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</si>
  <si>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</si>
  <si>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</si>
  <si>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</si>
  <si>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</si>
  <si>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</si>
  <si>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</si>
  <si>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</si>
  <si>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</si>
  <si>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</si>
  <si>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</si>
  <si>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</si>
  <si>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</si>
  <si>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</si>
  <si>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</si>
  <si>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</si>
  <si>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</si>
  <si>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</si>
  <si>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</si>
  <si>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</si>
  <si>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</si>
  <si>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</si>
  <si>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</si>
  <si>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</si>
  <si>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</si>
  <si>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</si>
  <si>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</si>
  <si>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</si>
  <si>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</si>
  <si>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</si>
  <si>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</si>
  <si>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</si>
  <si>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</si>
  <si>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</si>
  <si>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</si>
  <si>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</si>
  <si>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</si>
  <si>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</si>
  <si>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</si>
  <si>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</si>
  <si>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</si>
  <si>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</si>
  <si>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</si>
  <si>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</si>
  <si>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</si>
  <si>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</si>
  <si>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</si>
  <si>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</si>
  <si>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</si>
  <si>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</si>
  <si>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</si>
  <si>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</si>
  <si>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</si>
  <si>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</si>
  <si>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</si>
  <si>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</si>
  <si>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</si>
  <si>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</si>
  <si>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</si>
  <si>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</si>
  <si>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</si>
  <si>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</si>
  <si>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</si>
  <si>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</si>
  <si>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</si>
  <si>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</si>
  <si>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</si>
  <si>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</si>
  <si>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</si>
  <si>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</si>
  <si>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</si>
  <si>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</si>
  <si>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</si>
  <si>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</si>
  <si>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</si>
  <si>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</si>
  <si>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</si>
  <si>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</si>
  <si>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</si>
  <si>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</si>
  <si>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</si>
  <si>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</si>
  <si>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</si>
  <si>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</si>
  <si>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</si>
  <si>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</si>
  <si>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</si>
  <si>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</si>
  <si>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</si>
  <si>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</si>
  <si>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</si>
  <si>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</si>
  <si>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</si>
  <si>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</si>
  <si>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</si>
  <si>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</si>
  <si>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</si>
  <si>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</si>
  <si>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</si>
  <si>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</si>
  <si>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</si>
  <si>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</si>
  <si>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</si>
  <si>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</si>
  <si>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</si>
  <si>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</si>
  <si>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</si>
  <si>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</si>
  <si>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</si>
  <si>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</si>
  <si>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</si>
  <si>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</si>
  <si>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</si>
  <si>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</si>
  <si>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</si>
  <si>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</si>
  <si>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</si>
  <si>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</si>
  <si>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</si>
  <si>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</si>
  <si>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</si>
  <si>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</si>
  <si>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</si>
  <si>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</si>
  <si>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</si>
  <si>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</si>
  <si>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</si>
  <si>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</si>
  <si>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</si>
  <si>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</si>
  <si>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</si>
  <si>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</si>
  <si>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</si>
  <si>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</si>
  <si>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</si>
  <si>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</si>
  <si>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</si>
  <si>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</si>
  <si>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</si>
  <si>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</si>
  <si>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</si>
  <si>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</si>
  <si>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</si>
  <si>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</si>
  <si>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</si>
  <si>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</si>
  <si>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</si>
  <si>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</si>
  <si>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</si>
  <si>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</si>
  <si>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</si>
  <si>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</si>
  <si>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</si>
  <si>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</si>
  <si>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</si>
  <si>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</si>
  <si>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</si>
  <si>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</si>
  <si>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</si>
  <si>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</si>
  <si>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</si>
  <si>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</si>
  <si>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</si>
  <si>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</si>
  <si>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</si>
  <si>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</si>
  <si>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</si>
  <si>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</si>
  <si>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</si>
  <si>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</si>
  <si>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</si>
  <si>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</si>
  <si>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</si>
  <si>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</si>
  <si>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</si>
  <si>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</si>
  <si>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</si>
  <si>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</si>
  <si>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</si>
  <si>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</si>
  <si>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</si>
  <si>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</si>
  <si>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</si>
  <si>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</si>
  <si>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</si>
  <si>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</si>
  <si>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</si>
  <si>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</si>
  <si>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</si>
  <si>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</si>
  <si>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</si>
  <si>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</si>
  <si>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</si>
  <si>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</si>
  <si>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</si>
  <si>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</si>
  <si>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</si>
  <si>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</si>
  <si>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</si>
  <si>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</si>
  <si>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</si>
  <si>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</si>
  <si>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</si>
  <si>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</si>
  <si>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</si>
  <si>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</si>
  <si>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</si>
  <si>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</si>
  <si>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</si>
  <si>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</si>
  <si>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</si>
  <si>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</si>
  <si>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</si>
  <si>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</si>
  <si>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</si>
  <si>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</si>
  <si>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</si>
  <si>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</si>
  <si>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</si>
  <si>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</si>
  <si>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</si>
  <si>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</si>
  <si>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</si>
  <si>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</si>
  <si>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</si>
  <si>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</si>
  <si>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</si>
  <si>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</si>
  <si>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</si>
  <si>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</si>
  <si>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</si>
  <si>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</si>
  <si>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</si>
  <si>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</si>
  <si>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</si>
  <si>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</si>
  <si>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</si>
  <si>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</si>
  <si>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</si>
  <si>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</si>
  <si>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</si>
  <si>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</si>
  <si>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</si>
  <si>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</si>
  <si>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</si>
  <si>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</si>
  <si>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</si>
  <si>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</si>
  <si>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</si>
  <si>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</si>
  <si>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</si>
  <si>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</si>
  <si>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</si>
  <si>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</si>
  <si>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</si>
  <si>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</si>
  <si>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</si>
  <si>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</si>
  <si>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</si>
  <si>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</si>
  <si>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</si>
  <si>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</si>
  <si>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</si>
  <si>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</si>
  <si>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</si>
  <si>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</si>
  <si>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</si>
  <si>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</si>
  <si>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</si>
  <si>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</si>
  <si>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</si>
  <si>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</si>
  <si>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</si>
  <si>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</si>
  <si>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</si>
  <si>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</si>
  <si>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</si>
  <si>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</si>
  <si>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</si>
  <si>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</si>
  <si>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</si>
  <si>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</si>
  <si>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</si>
  <si>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</si>
  <si>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</si>
  <si>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</si>
  <si>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</si>
  <si>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</si>
  <si>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</si>
  <si>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</si>
  <si>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</si>
  <si>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</si>
  <si>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</si>
  <si>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</si>
  <si>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</si>
  <si>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</si>
  <si>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</si>
  <si>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</si>
  <si>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</si>
  <si>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</si>
  <si>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</si>
  <si>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</si>
  <si>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</si>
  <si>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</si>
  <si>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</si>
  <si>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</si>
  <si>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</si>
  <si>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</si>
  <si>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</si>
  <si>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</si>
  <si>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</si>
  <si>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</si>
  <si>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</si>
  <si>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</si>
  <si>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</si>
  <si>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</si>
  <si>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</si>
  <si>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</si>
  <si>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</si>
  <si>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</si>
  <si>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</si>
  <si>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</si>
  <si>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</si>
  <si>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</si>
  <si>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</si>
  <si>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</si>
  <si>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</si>
  <si>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</si>
  <si>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</si>
  <si>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</si>
  <si>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</si>
  <si>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</si>
  <si>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</si>
  <si>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</si>
  <si>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</si>
  <si>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</si>
  <si>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</si>
  <si>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</si>
  <si>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</si>
  <si>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</si>
  <si>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</si>
  <si>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</si>
  <si>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</si>
  <si>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</si>
  <si>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</si>
  <si>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</si>
  <si>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</si>
  <si>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</si>
  <si>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</si>
  <si>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</si>
  <si>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</si>
  <si>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</si>
  <si>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</si>
  <si>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</si>
  <si>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</si>
  <si>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</si>
  <si>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</si>
  <si>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</si>
  <si>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</si>
  <si>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</si>
  <si>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</si>
  <si>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</si>
  <si>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</si>
  <si>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</si>
  <si>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</si>
  <si>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</si>
  <si>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</si>
  <si>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</si>
  <si>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</si>
  <si>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</si>
  <si>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</si>
  <si>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</si>
  <si>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</si>
  <si>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</si>
  <si>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</si>
  <si>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</si>
  <si>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</si>
  <si>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</si>
  <si>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</si>
  <si>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</si>
  <si>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</si>
  <si>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</si>
  <si>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</si>
  <si>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</si>
  <si>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</si>
  <si>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</si>
  <si>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</si>
  <si>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</si>
  <si>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</si>
  <si>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</si>
  <si>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</si>
  <si>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</si>
  <si>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</si>
  <si>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</si>
  <si>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</si>
  <si>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</si>
  <si>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</si>
  <si>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</si>
  <si>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</si>
  <si>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</si>
  <si>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</si>
  <si>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</si>
  <si>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</si>
  <si>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</si>
  <si>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</si>
  <si>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</si>
  <si>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</si>
  <si>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</si>
  <si>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</si>
  <si>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</si>
  <si>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</si>
  <si>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</si>
  <si>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</si>
  <si>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</si>
  <si>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</si>
  <si>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</si>
  <si>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</si>
  <si>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</si>
  <si>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</si>
  <si>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</si>
  <si>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</si>
  <si>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</si>
  <si>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</si>
  <si>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</si>
  <si>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</si>
  <si>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</si>
  <si>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</si>
  <si>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</si>
  <si>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</si>
  <si>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</si>
  <si>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</si>
  <si>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</si>
  <si>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</si>
  <si>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</si>
  <si>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</si>
  <si>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</si>
  <si>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</si>
  <si>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</si>
  <si>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</si>
  <si>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</si>
  <si>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</si>
  <si>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</si>
  <si>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</si>
  <si>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</si>
  <si>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</si>
  <si>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</si>
  <si>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</si>
  <si>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</si>
  <si>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</si>
  <si>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</si>
  <si>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</si>
  <si>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</si>
  <si>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</si>
  <si>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</si>
  <si>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</si>
  <si>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</si>
  <si>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</si>
  <si>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</si>
  <si>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</si>
  <si>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</si>
  <si>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</si>
  <si>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</si>
  <si>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</si>
  <si>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</si>
  <si>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</si>
  <si>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</si>
  <si>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</si>
  <si>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</si>
  <si>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</si>
  <si>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</si>
  <si>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</si>
  <si>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</si>
  <si>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</si>
  <si>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</si>
  <si>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</si>
  <si>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</si>
  <si>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</si>
  <si>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</si>
  <si>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</si>
  <si>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</si>
  <si>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</si>
  <si>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</si>
  <si>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</si>
  <si>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</si>
  <si>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</si>
  <si>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</si>
  <si>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</si>
  <si>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</si>
  <si>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</si>
  <si>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</si>
  <si>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</si>
  <si>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</si>
  <si>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</si>
  <si>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</si>
  <si>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</si>
  <si>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</si>
  <si>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</si>
  <si>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</si>
  <si>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</si>
  <si>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</si>
  <si>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</si>
  <si>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</si>
  <si>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</si>
  <si>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</si>
  <si>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</si>
  <si>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</si>
  <si>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</si>
  <si>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</si>
  <si>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</si>
  <si>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</si>
  <si>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</si>
  <si>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</si>
  <si>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</si>
  <si>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</si>
  <si>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</si>
  <si>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</si>
  <si>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</si>
  <si>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</si>
  <si>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</si>
  <si>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</si>
  <si>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</si>
  <si>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</si>
  <si>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</si>
  <si>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</si>
  <si>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</si>
  <si>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</si>
  <si>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</si>
  <si>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</si>
  <si>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</si>
  <si>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</si>
  <si>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</si>
  <si>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</si>
  <si>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</si>
  <si>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</si>
  <si>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</si>
  <si>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</si>
  <si>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</si>
  <si>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</si>
  <si>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</si>
  <si>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</si>
  <si>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</si>
  <si>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</si>
  <si>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</si>
  <si>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</si>
  <si>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</si>
  <si>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</si>
  <si>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</si>
  <si>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</si>
  <si>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</si>
  <si>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</si>
  <si>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</si>
  <si>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</si>
  <si>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</si>
  <si>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</si>
  <si>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</si>
  <si>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</si>
  <si>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</si>
  <si>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</si>
  <si>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</si>
  <si>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</si>
  <si>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</si>
  <si>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</si>
  <si>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</si>
  <si>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</si>
  <si>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</si>
  <si>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</si>
  <si>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</si>
  <si>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</si>
  <si>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</si>
  <si>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</si>
  <si>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</si>
  <si>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</si>
  <si>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</si>
  <si>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</si>
  <si>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</si>
  <si>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</si>
  <si>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</si>
  <si>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</si>
  <si>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</si>
  <si>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</si>
  <si>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</si>
  <si>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</si>
  <si>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</si>
  <si>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</si>
  <si>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</si>
  <si>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</si>
  <si>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</si>
  <si>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</si>
  <si>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</si>
  <si>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</si>
  <si>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</si>
  <si>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</si>
  <si>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</si>
  <si>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</si>
  <si>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</si>
  <si>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</si>
  <si>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</si>
  <si>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</si>
  <si>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</si>
  <si>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</si>
  <si>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</si>
  <si>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</si>
  <si>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</si>
  <si>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</si>
  <si>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</si>
  <si>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</si>
  <si>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</si>
  <si>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</si>
  <si>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</si>
  <si>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</si>
  <si>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</si>
  <si>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</si>
  <si>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</si>
  <si>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</si>
  <si>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</si>
  <si>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</si>
  <si>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</si>
  <si>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</si>
  <si>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</si>
  <si>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</si>
  <si>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</si>
  <si>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</si>
  <si>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</si>
  <si>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</si>
  <si>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</si>
  <si>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</si>
  <si>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</si>
  <si>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</si>
  <si>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</si>
  <si>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</si>
  <si>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</si>
  <si>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</si>
  <si>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</si>
  <si>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</si>
  <si>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</si>
  <si>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</si>
  <si>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</si>
  <si>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</si>
  <si>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</si>
  <si>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</si>
  <si>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</si>
  <si>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</si>
  <si>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</si>
  <si>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</si>
  <si>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</si>
  <si>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</si>
  <si>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</si>
  <si>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</si>
  <si>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</si>
  <si>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</si>
  <si>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</si>
  <si>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</si>
  <si>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</si>
  <si>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</si>
  <si>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</si>
  <si>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</si>
  <si>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</si>
  <si>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</si>
  <si>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</si>
  <si>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</si>
  <si>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</si>
  <si>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</si>
  <si>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</si>
  <si>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</si>
  <si>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</si>
  <si>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</si>
  <si>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</si>
  <si>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</si>
  <si>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</si>
  <si>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</si>
  <si>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</si>
  <si>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</si>
  <si>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</si>
  <si>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</si>
  <si>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</si>
  <si>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</si>
  <si>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</si>
  <si>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</si>
  <si>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</si>
  <si>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</si>
  <si>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</si>
  <si>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</si>
  <si>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</si>
  <si>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</si>
  <si>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</si>
  <si>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</si>
  <si>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</si>
  <si>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</si>
  <si>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</si>
  <si>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</si>
  <si>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</si>
  <si>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</si>
  <si>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</si>
  <si>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</si>
  <si>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</si>
  <si>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</si>
  <si>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</si>
  <si>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</si>
  <si>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</si>
  <si>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</si>
  <si>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</si>
  <si>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</si>
  <si>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</si>
  <si>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</si>
  <si>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</si>
  <si>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</si>
  <si>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</si>
  <si>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</si>
  <si>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</si>
  <si>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</si>
  <si>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</si>
  <si>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</si>
  <si>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</si>
  <si>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</si>
  <si>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</si>
  <si>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</si>
  <si>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</si>
  <si>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</si>
  <si>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</si>
  <si>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</si>
  <si>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</si>
  <si>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</si>
  <si>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</si>
  <si>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</si>
  <si>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</si>
  <si>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</si>
  <si>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</si>
  <si>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</si>
  <si>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</si>
  <si>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</si>
  <si>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</si>
  <si>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</si>
  <si>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</si>
  <si>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</si>
  <si>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</si>
  <si>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</si>
  <si>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</si>
  <si>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</si>
  <si>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</si>
  <si>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</si>
  <si>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</si>
  <si>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</si>
  <si>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</si>
  <si>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</si>
  <si>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</si>
  <si>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</si>
  <si>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</si>
  <si>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</si>
  <si>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</si>
  <si>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</si>
  <si>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</si>
  <si>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</si>
  <si>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</si>
  <si>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</si>
  <si>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</si>
  <si>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</si>
  <si>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</si>
  <si>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</si>
  <si>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</si>
  <si>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</si>
  <si>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</si>
  <si>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</si>
  <si>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</si>
  <si>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</si>
  <si>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</si>
  <si>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</si>
  <si>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</si>
  <si>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</si>
  <si>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</si>
  <si>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</si>
  <si>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</si>
  <si>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</si>
  <si>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</si>
  <si>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</si>
  <si>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</si>
  <si>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</si>
  <si>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</si>
  <si>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</si>
  <si>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</si>
  <si>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</si>
  <si>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</si>
  <si>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</si>
  <si>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</si>
  <si>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</si>
  <si>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</si>
  <si>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</si>
  <si>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</si>
  <si>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</si>
  <si>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</si>
  <si>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</si>
  <si>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</si>
  <si>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</si>
  <si>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</si>
  <si>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</si>
  <si>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</si>
  <si>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</si>
  <si>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</si>
  <si>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</si>
  <si>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</si>
  <si>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</si>
  <si>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</si>
  <si>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</si>
  <si>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</si>
  <si>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</si>
  <si>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</si>
  <si>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</si>
  <si>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</si>
  <si>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</si>
  <si>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</si>
  <si>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</si>
  <si>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</si>
  <si>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</si>
  <si>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</si>
  <si>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</si>
  <si>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</si>
  <si>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</si>
  <si>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</si>
  <si>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</si>
  <si>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</si>
  <si>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</si>
  <si>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</si>
  <si>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</si>
  <si>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</si>
  <si>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</si>
  <si>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</si>
  <si>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</si>
  <si>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</si>
  <si>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</si>
  <si>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</si>
  <si>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</si>
  <si>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</si>
  <si>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</si>
  <si>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</si>
  <si>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</si>
  <si>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</si>
  <si>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</si>
  <si>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</si>
  <si>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</si>
  <si>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</si>
  <si>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</si>
  <si>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</si>
  <si>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</si>
  <si>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</si>
  <si>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</si>
  <si>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</si>
  <si>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</si>
  <si>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</si>
  <si>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</si>
  <si>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</si>
  <si>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</si>
  <si>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</si>
  <si>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</si>
  <si>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</si>
  <si>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</si>
  <si>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</si>
  <si>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</si>
  <si>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</si>
  <si>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</si>
  <si>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</si>
  <si>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</si>
  <si>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</si>
  <si>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</si>
  <si>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</si>
  <si>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</si>
  <si>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</si>
  <si>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</si>
  <si>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</si>
  <si>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</si>
  <si>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</si>
  <si>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</si>
  <si>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</si>
  <si>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</si>
  <si>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</si>
  <si>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</si>
  <si>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</si>
  <si>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</si>
  <si>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</si>
  <si>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</si>
  <si>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</si>
  <si>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</si>
  <si>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</si>
  <si>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</si>
  <si>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</si>
  <si>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</si>
  <si>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</si>
  <si>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</si>
  <si>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</si>
  <si>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</si>
  <si>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</si>
  <si>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</si>
  <si>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</si>
  <si>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</si>
  <si>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</si>
  <si>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</si>
  <si>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</si>
  <si>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</si>
  <si>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</si>
  <si>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</si>
  <si>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</si>
  <si>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</si>
  <si>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</si>
  <si>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</si>
  <si>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</si>
  <si>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</si>
  <si>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</si>
  <si>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</si>
  <si>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</si>
  <si>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</si>
  <si>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</si>
  <si>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</si>
  <si>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</si>
  <si>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</si>
  <si>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</si>
  <si>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</si>
  <si>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</si>
  <si>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</si>
  <si>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</si>
  <si>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</si>
  <si>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</si>
  <si>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</si>
  <si>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</si>
  <si>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</si>
  <si>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</si>
  <si>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</si>
  <si>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</si>
  <si>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</si>
  <si>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</si>
  <si>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</si>
  <si>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</si>
  <si>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</si>
  <si>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</si>
  <si>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</si>
  <si>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</si>
  <si>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</si>
  <si>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</si>
  <si>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</si>
  <si>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</si>
  <si>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</si>
  <si>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</si>
  <si>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</si>
  <si>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</si>
  <si>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</si>
  <si>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</si>
  <si>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</si>
  <si>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</si>
  <si>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</si>
  <si>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</si>
  <si>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</si>
  <si>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</si>
  <si>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</si>
  <si>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</si>
  <si>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</si>
  <si>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</si>
  <si>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</si>
  <si>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</si>
  <si>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</si>
  <si>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</si>
  <si>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</si>
  <si>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</si>
  <si>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</si>
  <si>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</si>
  <si>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</si>
  <si>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</si>
  <si>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</si>
  <si>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</si>
  <si>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</si>
  <si>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</si>
  <si>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</si>
  <si>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</si>
  <si>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</si>
  <si>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</si>
  <si>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</si>
  <si>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</si>
  <si>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</si>
  <si>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</si>
  <si>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</si>
  <si>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</si>
  <si>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</si>
  <si>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</si>
  <si>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</si>
  <si>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</si>
  <si>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</si>
  <si>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</si>
  <si>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</si>
  <si>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</si>
  <si>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</si>
  <si>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</si>
  <si>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</si>
  <si>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</si>
  <si>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</si>
  <si>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</si>
  <si>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</si>
  <si>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</si>
  <si>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</si>
  <si>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</si>
  <si>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</si>
  <si>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</si>
  <si>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</si>
  <si>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</si>
  <si>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</si>
  <si>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</si>
  <si>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</si>
  <si>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</si>
  <si>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</si>
  <si>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</si>
  <si>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</si>
  <si>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</si>
  <si>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</si>
  <si>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</si>
  <si>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</si>
  <si>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</si>
  <si>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</si>
  <si>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</si>
  <si>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</si>
  <si>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</si>
  <si>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</si>
  <si>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</si>
  <si>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</si>
  <si>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</si>
  <si>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</si>
  <si>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</si>
  <si>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</si>
  <si>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</si>
  <si>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</si>
  <si>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</si>
  <si>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</si>
  <si>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</si>
  <si>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</si>
  <si>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</si>
  <si>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</si>
  <si>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</si>
  <si>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</si>
  <si>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</si>
  <si>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</si>
  <si>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</si>
  <si>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</si>
  <si>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</si>
  <si>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</si>
  <si>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</si>
  <si>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</si>
  <si>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</si>
  <si>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</si>
  <si>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</si>
  <si>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</si>
  <si>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</si>
  <si>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</si>
  <si>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</si>
  <si>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</si>
  <si>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</si>
  <si>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</si>
  <si>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</si>
  <si>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</si>
  <si>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</si>
  <si>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</si>
  <si>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</si>
  <si>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</si>
  <si>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</si>
  <si>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</si>
  <si>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</si>
  <si>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</si>
  <si>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</si>
  <si>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</si>
  <si>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</si>
  <si>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</si>
  <si>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</si>
  <si>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</si>
  <si>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</si>
  <si>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</si>
  <si>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</si>
  <si>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</si>
  <si>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</si>
  <si>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</si>
  <si>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</si>
  <si>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</si>
  <si>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</si>
  <si>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</si>
  <si>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</si>
  <si>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</si>
  <si>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</si>
  <si>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</si>
  <si>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</si>
  <si>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</si>
  <si>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</si>
  <si>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</si>
  <si>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</si>
  <si>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</si>
  <si>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</si>
  <si>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</si>
  <si>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</si>
  <si>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</si>
  <si>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</si>
  <si>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</si>
  <si>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</si>
  <si>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</si>
  <si>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</si>
  <si>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</si>
  <si>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</si>
  <si>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</si>
  <si>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</si>
  <si>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</si>
  <si>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</si>
  <si>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</si>
  <si>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</si>
  <si>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</si>
  <si>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</si>
  <si>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</si>
  <si>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</si>
  <si>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</si>
  <si>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</si>
  <si>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</si>
  <si>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</si>
  <si>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</si>
  <si>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</si>
  <si>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</si>
  <si>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</si>
  <si>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</si>
  <si>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</si>
  <si>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</si>
  <si>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</si>
  <si>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</si>
  <si>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</si>
  <si>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</si>
  <si>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</si>
  <si>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</si>
  <si>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</si>
  <si>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</si>
  <si>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</si>
  <si>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</si>
  <si>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</si>
  <si>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</si>
  <si>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</si>
  <si>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</si>
  <si>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</si>
  <si>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</si>
  <si>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</si>
  <si>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</si>
  <si>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</si>
  <si>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</si>
  <si>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</si>
  <si>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</si>
  <si>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</si>
  <si>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</si>
  <si>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</si>
  <si>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</si>
  <si>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</si>
  <si>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</si>
  <si>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</si>
  <si>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</si>
  <si>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</si>
  <si>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</si>
  <si>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</si>
  <si>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</si>
  <si>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</si>
  <si>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</si>
  <si>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</si>
  <si>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</si>
  <si>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</si>
  <si>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</si>
  <si>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</si>
  <si>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</si>
  <si>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</si>
  <si>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</si>
  <si>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</si>
  <si>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</si>
  <si>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</si>
  <si>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</si>
  <si>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</si>
  <si>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</si>
  <si>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</si>
  <si>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</si>
  <si>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</si>
  <si>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</si>
  <si>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</si>
  <si>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</si>
  <si>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</si>
  <si>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</si>
  <si>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</si>
  <si>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</si>
  <si>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</si>
  <si>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</si>
  <si>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</si>
  <si>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</si>
  <si>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</si>
  <si>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</si>
  <si>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</si>
  <si>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</si>
  <si>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</si>
  <si>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</si>
  <si>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</si>
  <si>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</si>
  <si>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</si>
  <si>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</si>
  <si>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</si>
  <si>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</si>
  <si>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</si>
  <si>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</si>
  <si>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</si>
  <si>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</si>
  <si>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</si>
  <si>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</si>
  <si>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</si>
  <si>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</si>
  <si>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</si>
  <si>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</si>
  <si>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</si>
  <si>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</si>
  <si>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</si>
  <si>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</si>
  <si>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</si>
  <si>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</si>
  <si>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</si>
  <si>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</si>
  <si>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</si>
  <si>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</si>
  <si>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</si>
  <si>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</si>
  <si>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</si>
  <si>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</si>
  <si>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</si>
  <si>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</si>
  <si>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</si>
  <si>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</si>
  <si>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</si>
  <si>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</si>
  <si>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</si>
  <si>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</si>
  <si>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</si>
  <si>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</si>
  <si>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</si>
  <si>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</si>
  <si>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</si>
  <si>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</si>
  <si>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</si>
  <si>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</si>
  <si>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</si>
  <si>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</si>
  <si>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</si>
  <si>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</si>
  <si>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</si>
  <si>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</si>
  <si>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</si>
  <si>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</si>
  <si>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</si>
  <si>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</si>
  <si>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</si>
  <si>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</si>
  <si>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</si>
  <si>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</si>
  <si>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</si>
  <si>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</si>
  <si>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</si>
  <si>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</si>
  <si>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</si>
  <si>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</si>
  <si>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</si>
  <si>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</si>
  <si>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</si>
  <si>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</si>
  <si>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</si>
  <si>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</si>
  <si>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</si>
  <si>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</si>
  <si>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</si>
  <si>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</si>
  <si>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</si>
  <si>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</si>
  <si>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</si>
  <si>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</si>
  <si>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</si>
  <si>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</si>
  <si>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</si>
  <si>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</si>
  <si>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</si>
  <si>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</si>
  <si>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</si>
  <si>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</si>
  <si>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</si>
  <si>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</si>
  <si>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</si>
  <si>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</si>
  <si>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</si>
  <si>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</si>
  <si>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</si>
  <si>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</si>
  <si>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</si>
  <si>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</si>
  <si>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</si>
  <si>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</si>
  <si>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</si>
  <si>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</si>
  <si>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</si>
  <si>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</si>
  <si>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</si>
  <si>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</si>
  <si>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</si>
  <si>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</si>
  <si>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</si>
  <si>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</si>
  <si>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</si>
  <si>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</si>
  <si>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</si>
  <si>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</si>
  <si>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</si>
  <si>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</si>
  <si>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</si>
  <si>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</si>
  <si>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</si>
  <si>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</si>
  <si>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</si>
  <si>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</si>
  <si>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</si>
  <si>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</si>
  <si>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</si>
  <si>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</si>
  <si>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</si>
  <si>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</si>
  <si>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</si>
  <si>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</si>
  <si>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</si>
  <si>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</si>
  <si>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</si>
  <si>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</si>
  <si>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</si>
  <si>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</si>
  <si>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</si>
  <si>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</si>
  <si>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</si>
  <si>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</si>
  <si>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</si>
  <si>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</si>
  <si>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</si>
  <si>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</si>
  <si>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</si>
  <si>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</si>
  <si>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</si>
  <si>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</si>
  <si>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</si>
  <si>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</si>
  <si>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</si>
  <si>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</si>
  <si>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</si>
  <si>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</si>
  <si>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</si>
  <si>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</si>
  <si>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</si>
  <si>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</si>
  <si>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</si>
  <si>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</si>
  <si>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</si>
  <si>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</si>
  <si>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</si>
  <si>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</si>
  <si>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</si>
  <si>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</si>
  <si>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</si>
  <si>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</si>
  <si>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</si>
  <si>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</si>
  <si>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</si>
  <si>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</si>
  <si>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</si>
  <si>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</si>
  <si>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</si>
  <si>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</si>
  <si>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</si>
  <si>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</si>
  <si>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</si>
  <si>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</si>
  <si>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</si>
  <si>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</si>
  <si>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</si>
  <si>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</si>
  <si>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</si>
  <si>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</si>
  <si>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</si>
  <si>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</si>
  <si>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</si>
  <si>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</si>
  <si>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</si>
  <si>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</si>
  <si>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</si>
  <si>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</si>
  <si>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</si>
  <si>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</si>
  <si>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</si>
  <si>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</si>
  <si>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</si>
  <si>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</si>
  <si>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</si>
  <si>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</si>
  <si>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</si>
  <si>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</si>
  <si>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</si>
  <si>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</si>
  <si>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</si>
  <si>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</si>
  <si>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</si>
  <si>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</si>
  <si>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</si>
  <si>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</si>
  <si>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</si>
  <si>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</si>
  <si>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</si>
  <si>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</si>
  <si>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</si>
  <si>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</si>
  <si>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</si>
  <si>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</si>
  <si>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</si>
  <si>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</si>
  <si>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</si>
  <si>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</si>
  <si>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</si>
  <si>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</si>
  <si>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</si>
  <si>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</si>
  <si>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</si>
  <si>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</si>
  <si>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</si>
  <si>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</si>
  <si>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</si>
  <si>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</si>
  <si>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</si>
  <si>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</si>
  <si>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</si>
  <si>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</si>
  <si>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</si>
  <si>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</si>
  <si>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</si>
  <si>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</si>
  <si>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</si>
  <si>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</si>
  <si>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</si>
  <si>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</si>
  <si>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</si>
  <si>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</si>
  <si>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</si>
  <si>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</si>
  <si>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</si>
  <si>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</si>
  <si>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</si>
  <si>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</si>
  <si>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</si>
  <si>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</si>
  <si>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</si>
  <si>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</si>
  <si>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</si>
  <si>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</si>
  <si>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</si>
  <si>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</si>
  <si>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</si>
  <si>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</si>
  <si>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</si>
  <si>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</si>
  <si>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</si>
  <si>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</si>
  <si>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</si>
  <si>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</si>
  <si>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</si>
  <si>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</si>
  <si>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</si>
  <si>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</si>
  <si>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</si>
  <si>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</si>
  <si>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</si>
  <si>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</si>
  <si>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</si>
  <si>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</si>
  <si>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</si>
  <si>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</si>
  <si>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</si>
  <si>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</si>
  <si>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</si>
  <si>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</si>
  <si>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</si>
  <si>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</si>
  <si>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</si>
  <si>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</si>
  <si>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</si>
  <si>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</si>
  <si>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</si>
  <si>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</si>
  <si>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</si>
  <si>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</si>
  <si>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</si>
  <si>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</si>
  <si>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</si>
  <si>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</si>
  <si>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</si>
  <si>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</si>
  <si>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</si>
  <si>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</si>
  <si>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</si>
  <si>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</si>
  <si>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</si>
  <si>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</si>
  <si>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</si>
  <si>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</si>
  <si>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</si>
  <si>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</si>
  <si>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</si>
  <si>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</si>
  <si>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</si>
  <si>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</si>
  <si>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</si>
  <si>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</si>
  <si>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</si>
  <si>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</si>
  <si>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</si>
  <si>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</si>
  <si>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</si>
  <si>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</si>
  <si>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</si>
  <si>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</si>
  <si>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</si>
  <si>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</si>
  <si>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</si>
  <si>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</si>
  <si>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</si>
  <si>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</si>
  <si>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</si>
  <si>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</si>
  <si>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</si>
  <si>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</si>
  <si>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</si>
  <si>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</si>
  <si>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</si>
  <si>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</si>
  <si>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</si>
  <si>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</si>
  <si>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</si>
  <si>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</si>
  <si>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</si>
  <si>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</si>
  <si>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</si>
  <si>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</si>
  <si>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</si>
  <si>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</si>
  <si>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</si>
  <si>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</si>
  <si>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</si>
  <si>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</si>
  <si>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</si>
  <si>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</si>
  <si>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</si>
  <si>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</si>
  <si>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</si>
  <si>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</si>
  <si>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</si>
  <si>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</si>
  <si>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</si>
  <si>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</si>
  <si>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</si>
  <si>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</si>
  <si>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</si>
  <si>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</si>
  <si>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</si>
  <si>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</si>
  <si>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</si>
  <si>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</si>
  <si>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</si>
  <si>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</si>
  <si>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</si>
  <si>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</si>
  <si>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</si>
  <si>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</si>
  <si>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</si>
  <si>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</si>
  <si>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</si>
  <si>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</si>
  <si>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</si>
  <si>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</si>
  <si>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</si>
  <si>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</si>
  <si>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</si>
  <si>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</si>
  <si>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</si>
  <si>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</si>
  <si>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</si>
  <si>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</si>
  <si>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</si>
  <si>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</si>
  <si>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</si>
  <si>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</si>
  <si>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</si>
  <si>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</si>
  <si>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</si>
  <si>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</si>
  <si>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</si>
  <si>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</si>
  <si>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</si>
  <si>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</si>
  <si>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</si>
  <si>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</si>
  <si>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</si>
  <si>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</si>
  <si>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</si>
  <si>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</si>
  <si>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</si>
  <si>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</si>
  <si>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</si>
  <si>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</si>
  <si>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</si>
  <si>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</si>
  <si>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</si>
  <si>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</si>
  <si>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</si>
  <si>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</si>
  <si>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</si>
  <si>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</si>
  <si>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</si>
  <si>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</si>
  <si>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</si>
  <si>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</si>
  <si>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</si>
  <si>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</si>
  <si>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</si>
  <si>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</si>
  <si>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</si>
  <si>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</si>
  <si>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</si>
  <si>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</si>
  <si>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</si>
  <si>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</si>
  <si>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</si>
  <si>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</si>
  <si>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</si>
  <si>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</si>
  <si>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</si>
  <si>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</si>
  <si>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</si>
  <si>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</si>
  <si>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</si>
  <si>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</si>
  <si>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</si>
  <si>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</si>
  <si>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</si>
  <si>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</si>
  <si>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</si>
  <si>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</si>
  <si>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</si>
  <si>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</si>
  <si>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</si>
  <si>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</si>
  <si>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</si>
  <si>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</si>
  <si>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</si>
  <si>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</si>
  <si>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</si>
  <si>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</si>
  <si>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</si>
  <si>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</si>
  <si>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</si>
  <si>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</si>
  <si>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</si>
  <si>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</si>
  <si>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</si>
  <si>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</si>
  <si>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</si>
  <si>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</si>
  <si>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</si>
  <si>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</si>
  <si>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</si>
  <si>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</si>
  <si>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</si>
  <si>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</si>
  <si>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</si>
  <si>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</si>
  <si>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</si>
  <si>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</si>
  <si>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</si>
  <si>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</si>
  <si>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</si>
  <si>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</si>
  <si>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</si>
  <si>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</si>
  <si>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</si>
  <si>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</si>
  <si>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</si>
  <si>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</si>
  <si>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</si>
  <si>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</si>
  <si>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</si>
  <si>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</si>
  <si>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</si>
  <si>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</si>
  <si>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</si>
  <si>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</si>
  <si>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</si>
  <si>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</si>
  <si>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</si>
  <si>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</si>
  <si>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</si>
  <si>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</si>
  <si>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</si>
  <si>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</si>
  <si>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</si>
  <si>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</si>
  <si>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</si>
  <si>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</si>
  <si>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</si>
  <si>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</si>
  <si>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</si>
  <si>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</si>
  <si>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</si>
  <si>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</si>
  <si>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</si>
  <si>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</si>
  <si>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</si>
  <si>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</si>
  <si>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</si>
  <si>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</si>
  <si>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</si>
  <si>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</si>
  <si>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</si>
  <si>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</si>
  <si>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</si>
  <si>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</si>
  <si>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</si>
  <si>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</si>
  <si>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</si>
  <si>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</si>
  <si>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</si>
  <si>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</si>
  <si>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</si>
  <si>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</si>
  <si>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</si>
  <si>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</si>
  <si>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</si>
  <si>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</si>
  <si>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</si>
  <si>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</si>
  <si>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</si>
  <si>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</si>
  <si>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</si>
  <si>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</si>
  <si>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</si>
  <si>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</si>
  <si>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</si>
  <si>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</si>
  <si>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</si>
  <si>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</si>
  <si>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</si>
  <si>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</si>
  <si>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</si>
  <si>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</si>
  <si>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</si>
  <si>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</si>
  <si>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</si>
  <si>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</si>
  <si>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</si>
  <si>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</si>
  <si>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</si>
  <si>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</si>
  <si>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</si>
  <si>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</si>
  <si>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</si>
  <si>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</si>
  <si>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</si>
  <si>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</si>
  <si>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</si>
  <si>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</si>
  <si>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</si>
  <si>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</si>
  <si>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</si>
  <si>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</si>
  <si>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</si>
  <si>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</si>
  <si>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</si>
  <si>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</si>
  <si>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</si>
  <si>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</si>
  <si>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</si>
  <si>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</si>
  <si>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</si>
  <si>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</si>
  <si>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</si>
  <si>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</si>
  <si>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</si>
  <si>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</si>
  <si>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</si>
  <si>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</si>
  <si>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</si>
  <si>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</si>
  <si>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</si>
  <si>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</si>
  <si>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</si>
  <si>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</si>
  <si>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</si>
  <si>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</si>
  <si>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</si>
  <si>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</si>
  <si>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</si>
  <si>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</si>
  <si>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</si>
  <si>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</si>
  <si>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</si>
  <si>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</si>
  <si>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</si>
  <si>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</si>
  <si>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</si>
  <si>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</si>
  <si>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</si>
  <si>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</si>
  <si>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</si>
  <si>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</si>
  <si>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</si>
  <si>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</si>
  <si>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</si>
  <si>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</si>
  <si>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</si>
  <si>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</si>
  <si>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</si>
  <si>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</si>
  <si>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</si>
  <si>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</si>
  <si>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</si>
  <si>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</si>
  <si>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</si>
  <si>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</si>
  <si>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</si>
  <si>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</si>
  <si>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</si>
  <si>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</si>
  <si>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</si>
  <si>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</si>
  <si>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</si>
  <si>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</si>
  <si>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</si>
  <si>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</si>
  <si>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</si>
  <si>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</si>
  <si>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</si>
  <si>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</si>
  <si>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</si>
  <si>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</si>
  <si>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</si>
  <si>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</si>
  <si>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</si>
  <si>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</si>
  <si>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</si>
  <si>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</si>
  <si>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</si>
  <si>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</si>
  <si>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</si>
  <si>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</si>
  <si>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</si>
  <si>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</si>
  <si>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</si>
  <si>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</si>
  <si>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</si>
  <si>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</si>
  <si>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</si>
  <si>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</si>
  <si>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</si>
  <si>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</si>
  <si>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</si>
  <si>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</si>
  <si>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</si>
  <si>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</si>
  <si>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</si>
  <si>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</si>
  <si>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</si>
  <si>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</si>
  <si>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</si>
  <si>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</si>
  <si>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</si>
  <si>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</si>
  <si>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</si>
  <si>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</si>
  <si>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</si>
  <si>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</si>
  <si>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</si>
  <si>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</si>
  <si>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</si>
  <si>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</si>
  <si>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</si>
  <si>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</si>
  <si>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</si>
  <si>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</si>
  <si>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</si>
  <si>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</si>
  <si>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</si>
  <si>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</si>
  <si>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</si>
  <si>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</si>
  <si>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</si>
  <si>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</si>
  <si>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</si>
  <si>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</si>
  <si>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</si>
  <si>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</si>
  <si>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</si>
  <si>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</si>
  <si>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</si>
  <si>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</si>
  <si>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</si>
  <si>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</si>
  <si>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</si>
  <si>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</si>
  <si>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</si>
  <si>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</si>
  <si>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</si>
  <si>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</si>
  <si>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</si>
  <si>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</si>
  <si>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</si>
  <si>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</si>
  <si>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</si>
  <si>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</si>
  <si>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</si>
  <si>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</si>
  <si>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</si>
  <si>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</si>
  <si>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</si>
  <si>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</si>
  <si>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</si>
  <si>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</si>
  <si>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</si>
  <si>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</si>
  <si>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</si>
  <si>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</si>
  <si>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</si>
  <si>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</si>
  <si>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</si>
  <si>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</si>
  <si>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</si>
  <si>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</si>
  <si>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</si>
  <si>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</si>
  <si>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</si>
  <si>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</si>
  <si>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</si>
  <si>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</si>
  <si>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</si>
  <si>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</si>
  <si>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</si>
  <si>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</si>
  <si>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</si>
  <si>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</si>
  <si>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</si>
  <si>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</si>
  <si>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</si>
  <si>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</si>
  <si>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</si>
  <si>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</si>
  <si>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</si>
  <si>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</si>
  <si>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</si>
  <si>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</si>
  <si>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</si>
  <si>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</si>
  <si>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</si>
  <si>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</si>
  <si>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</si>
  <si>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</si>
  <si>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</si>
  <si>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</si>
  <si>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</si>
  <si>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</si>
  <si>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</si>
  <si>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</si>
  <si>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</si>
  <si>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</si>
  <si>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</si>
  <si>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</si>
  <si>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</si>
  <si>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</si>
  <si>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</si>
  <si>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</si>
  <si>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</si>
  <si>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</si>
  <si>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</si>
  <si>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</si>
  <si>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</si>
  <si>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</si>
  <si>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</si>
  <si>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</si>
  <si>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</si>
  <si>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</si>
  <si>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</si>
  <si>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</si>
  <si>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</si>
  <si>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</si>
  <si>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</si>
  <si>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</si>
  <si>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</si>
  <si>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</si>
  <si>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</si>
  <si>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</si>
  <si>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</si>
  <si>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</si>
  <si>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</si>
  <si>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</si>
  <si>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</si>
  <si>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</si>
  <si>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</si>
  <si>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</si>
  <si>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</si>
  <si>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</si>
  <si>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</si>
  <si>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</si>
  <si>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</si>
  <si>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</si>
  <si>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</si>
  <si>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</si>
  <si>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</si>
  <si>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</si>
  <si>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</si>
  <si>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</si>
  <si>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</si>
  <si>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</si>
  <si>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</si>
  <si>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</si>
  <si>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</si>
  <si>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</si>
  <si>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</si>
  <si>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</si>
  <si>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</si>
  <si>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</si>
  <si>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</si>
  <si>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</si>
  <si>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</si>
  <si>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</si>
  <si>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</si>
  <si>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</si>
  <si>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</si>
  <si>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</si>
  <si>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</si>
  <si>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</si>
  <si>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</si>
  <si>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</si>
  <si>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</si>
  <si>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</si>
  <si>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</si>
  <si>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</si>
  <si>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</si>
  <si>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</si>
  <si>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</si>
  <si>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</si>
  <si>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</si>
  <si>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</si>
  <si>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</si>
  <si>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</si>
  <si>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</si>
  <si>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</si>
  <si>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</si>
  <si>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</si>
  <si>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</si>
  <si>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</si>
  <si>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</si>
  <si>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</si>
  <si>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</si>
  <si>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</si>
  <si>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</si>
  <si>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</si>
  <si>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</si>
  <si>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</si>
  <si>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</si>
  <si>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</si>
  <si>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</si>
  <si>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</si>
  <si>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</si>
  <si>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</si>
  <si>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</si>
  <si>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</si>
  <si>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</si>
  <si>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</si>
  <si>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</si>
  <si>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</si>
  <si>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</si>
  <si>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</si>
  <si>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</si>
  <si>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</si>
  <si>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</si>
  <si>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</si>
  <si>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</si>
  <si>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</si>
  <si>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</si>
  <si>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</si>
  <si>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</si>
  <si>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</si>
  <si>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</si>
  <si>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</si>
  <si>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</si>
  <si>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</si>
  <si>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</si>
  <si>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</si>
  <si>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</si>
  <si>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</si>
  <si>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</si>
  <si>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</si>
  <si>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</si>
  <si>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</si>
  <si>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</si>
  <si>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</si>
  <si>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</si>
  <si>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</si>
  <si>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</si>
  <si>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</si>
  <si>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</si>
  <si>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</si>
  <si>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</si>
  <si>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</si>
  <si>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</si>
  <si>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</si>
  <si>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</si>
  <si>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</si>
  <si>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</si>
  <si>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</si>
  <si>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</si>
  <si>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</si>
  <si>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</si>
  <si>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</si>
  <si>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</si>
  <si>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</si>
  <si>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</si>
  <si>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</si>
  <si>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</si>
  <si>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</si>
  <si>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</si>
  <si>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</si>
  <si>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</si>
  <si>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</si>
  <si>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</si>
  <si>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</si>
  <si>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</si>
  <si>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</si>
  <si>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</si>
  <si>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</si>
  <si>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</si>
  <si>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</si>
  <si>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</si>
  <si>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</si>
  <si>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</si>
  <si>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</si>
  <si>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</si>
  <si>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</si>
  <si>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</si>
  <si>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</si>
  <si>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</si>
  <si>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</si>
  <si>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</si>
  <si>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</si>
  <si>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</si>
  <si>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</si>
  <si>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</si>
  <si>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</si>
  <si>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</si>
  <si>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</si>
  <si>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</si>
  <si>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</si>
  <si>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</si>
  <si>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</si>
  <si>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</si>
  <si>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</si>
  <si>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</si>
  <si>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</si>
  <si>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</si>
  <si>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</si>
  <si>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</si>
  <si>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</si>
  <si>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</si>
  <si>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</si>
  <si>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</si>
  <si>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</si>
  <si>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</si>
  <si>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</si>
  <si>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</si>
  <si>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</si>
  <si>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</si>
  <si>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</si>
  <si>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</si>
  <si>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</si>
  <si>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</si>
  <si>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</si>
  <si>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</si>
  <si>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</si>
  <si>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</si>
  <si>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</si>
  <si>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</si>
  <si>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</si>
  <si>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</si>
  <si>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</si>
  <si>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</si>
  <si>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</si>
  <si>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</si>
  <si>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</si>
  <si>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</si>
  <si>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</si>
  <si>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</si>
  <si>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</si>
  <si>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</si>
  <si>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</si>
  <si>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</si>
  <si>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</si>
  <si>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</si>
  <si>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</si>
  <si>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</si>
  <si>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</si>
  <si>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</si>
  <si>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</si>
  <si>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</si>
  <si>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</si>
  <si>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</si>
  <si>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</si>
  <si>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</si>
  <si>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</si>
  <si>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</si>
  <si>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</si>
  <si>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</si>
  <si>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</si>
  <si>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</si>
  <si>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</si>
  <si>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</si>
  <si>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</si>
  <si>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</si>
  <si>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</si>
  <si>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</si>
  <si>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</si>
  <si>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</si>
  <si>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</si>
  <si>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</si>
  <si>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</si>
  <si>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</si>
  <si>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</si>
  <si>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</si>
  <si>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</si>
  <si>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</si>
  <si>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</si>
  <si>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</si>
  <si>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</si>
  <si>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</si>
  <si>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</si>
  <si>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</si>
  <si>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</si>
  <si>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</si>
  <si>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</si>
  <si>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</si>
  <si>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</si>
  <si>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</si>
  <si>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</si>
  <si>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</si>
  <si>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</si>
  <si>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</si>
  <si>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</si>
  <si>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</si>
  <si>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</si>
  <si>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</si>
  <si>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</si>
  <si>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</si>
  <si>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</si>
  <si>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</si>
  <si>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</si>
  <si>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</si>
  <si>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</si>
  <si>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</si>
  <si>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</si>
  <si>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</si>
  <si>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</si>
  <si>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</si>
  <si>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</si>
  <si>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</si>
  <si>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</si>
  <si>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</si>
  <si>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</si>
  <si>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</si>
  <si>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</si>
  <si>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</si>
  <si>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</si>
  <si>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</si>
  <si>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</si>
  <si>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</si>
  <si>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</si>
  <si>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</si>
  <si>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</si>
  <si>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</si>
  <si>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</si>
  <si>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</si>
  <si>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</si>
  <si>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</si>
  <si>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</si>
  <si>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</si>
  <si>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</si>
  <si>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</si>
  <si>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</si>
  <si>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</si>
  <si>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</si>
  <si>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</si>
  <si>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</si>
  <si>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</si>
  <si>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</si>
  <si>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</si>
  <si>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</si>
  <si>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</si>
  <si>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</si>
  <si>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</si>
  <si>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</si>
  <si>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</si>
  <si>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</si>
  <si>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</si>
  <si>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</si>
  <si>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</si>
  <si>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</si>
  <si>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</si>
  <si>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</si>
  <si>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</si>
  <si>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</si>
  <si>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</si>
  <si>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</si>
  <si>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</si>
  <si>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</si>
  <si>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</si>
  <si>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</si>
  <si>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</si>
  <si>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</si>
  <si>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</si>
  <si>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</si>
  <si>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</si>
  <si>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</si>
  <si>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</si>
  <si>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</si>
  <si>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</si>
  <si>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</si>
  <si>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</si>
  <si>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</si>
  <si>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</si>
  <si>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</si>
  <si>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</si>
  <si>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</si>
  <si>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</si>
  <si>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</si>
  <si>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</si>
  <si>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</si>
  <si>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</si>
  <si>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</si>
  <si>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</si>
  <si>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</si>
  <si>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</si>
  <si>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</si>
  <si>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</si>
  <si>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</si>
  <si>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</si>
  <si>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</si>
  <si>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</si>
  <si>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</si>
  <si>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</si>
  <si>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</si>
  <si>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</si>
  <si>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</si>
  <si>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</si>
  <si>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</si>
  <si>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</si>
  <si>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</si>
  <si>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</si>
  <si>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</si>
  <si>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</si>
  <si>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</si>
  <si>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</si>
  <si>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</si>
  <si>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</si>
  <si>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</si>
  <si>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</si>
  <si>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</si>
  <si>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</si>
  <si>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</si>
  <si>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</si>
  <si>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</si>
  <si>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</si>
  <si>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</si>
  <si>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</si>
  <si>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</si>
  <si>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</si>
  <si>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</si>
  <si>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</si>
  <si>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</si>
  <si>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</si>
  <si>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</si>
  <si>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</si>
  <si>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</si>
  <si>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</si>
  <si>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</si>
  <si>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</si>
  <si>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</si>
  <si>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</si>
  <si>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</si>
  <si>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</si>
  <si>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</si>
  <si>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</si>
  <si>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</si>
  <si>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</si>
  <si>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</si>
  <si>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</si>
  <si>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</si>
  <si>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</si>
  <si>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</si>
  <si>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</si>
  <si>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</si>
  <si>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</si>
  <si>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</si>
  <si>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</si>
  <si>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</si>
  <si>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</si>
  <si>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</si>
  <si>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</si>
  <si>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</si>
  <si>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</si>
  <si>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</si>
  <si>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</si>
  <si>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</si>
  <si>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</si>
  <si>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</si>
  <si>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</si>
  <si>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</si>
  <si>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</si>
  <si>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</si>
  <si>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</si>
  <si>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</si>
  <si>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</si>
  <si>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</si>
  <si>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</si>
  <si>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</si>
  <si>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</si>
  <si>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</si>
  <si>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</si>
  <si>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</si>
  <si>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</si>
  <si>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</si>
  <si>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</si>
  <si>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</si>
  <si>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</si>
  <si>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</si>
  <si>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</si>
  <si>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</si>
  <si>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</si>
  <si>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</si>
  <si>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</si>
  <si>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</si>
  <si>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</si>
  <si>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</si>
  <si>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</si>
  <si>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</si>
  <si>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</si>
  <si>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</si>
  <si>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</si>
  <si>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</si>
  <si>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</si>
  <si>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</si>
  <si>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</si>
  <si>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</si>
  <si>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</si>
  <si>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</si>
  <si>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</si>
  <si>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</si>
  <si>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</si>
  <si>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</si>
  <si>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</si>
  <si>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</si>
  <si>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</si>
  <si>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</si>
  <si>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</si>
  <si>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</si>
  <si>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</si>
  <si>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</si>
  <si>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</si>
  <si>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</si>
  <si>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</si>
  <si>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</si>
  <si>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</si>
  <si>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</si>
  <si>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</si>
  <si>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</si>
  <si>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</si>
  <si>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</si>
  <si>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</si>
  <si>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</si>
  <si>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</si>
  <si>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</si>
  <si>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</si>
  <si>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</si>
  <si>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</si>
  <si>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</si>
  <si>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</si>
  <si>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</si>
  <si>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</si>
  <si>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</si>
  <si>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</si>
  <si>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</si>
  <si>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</si>
  <si>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</si>
  <si>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</si>
  <si>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</si>
  <si>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</si>
  <si>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</si>
  <si>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</si>
  <si>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</si>
  <si>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</si>
  <si>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</si>
  <si>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</si>
  <si>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</si>
  <si>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</si>
  <si>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</si>
  <si>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</si>
  <si>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</si>
  <si>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</si>
  <si>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</si>
  <si>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</si>
  <si>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</si>
  <si>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</si>
  <si>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</si>
  <si>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</si>
  <si>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</si>
  <si>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</si>
  <si>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</si>
  <si>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</si>
  <si>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</si>
  <si>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</si>
  <si>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</si>
  <si>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</si>
  <si>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</si>
  <si>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</si>
  <si>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</si>
  <si>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</si>
  <si>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</si>
  <si>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</si>
  <si>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</si>
  <si>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</si>
  <si>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</si>
  <si>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</si>
  <si>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</si>
  <si>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</si>
  <si>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</si>
  <si>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</si>
  <si>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</si>
  <si>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</si>
  <si>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</si>
  <si>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</si>
  <si>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</si>
  <si>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</si>
  <si>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</si>
  <si>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</si>
  <si>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</si>
  <si>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</si>
  <si>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</si>
  <si>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</si>
  <si>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</si>
  <si>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</si>
  <si>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</si>
  <si>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</si>
  <si>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</si>
  <si>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</si>
  <si>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</si>
  <si>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</si>
  <si>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</si>
  <si>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</si>
  <si>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</si>
  <si>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</si>
  <si>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</si>
  <si>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</si>
  <si>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</si>
  <si>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</si>
  <si>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</si>
  <si>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</si>
  <si>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</si>
  <si>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</si>
  <si>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</si>
  <si>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</si>
  <si>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</si>
  <si>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</si>
  <si>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</si>
  <si>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</si>
  <si>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</si>
  <si>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</si>
  <si>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</si>
  <si>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</si>
  <si>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</si>
  <si>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</si>
  <si>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</si>
  <si>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</si>
  <si>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</si>
  <si>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</si>
  <si>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</si>
  <si>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</si>
  <si>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</si>
  <si>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</si>
  <si>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</si>
  <si>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</si>
  <si>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</si>
  <si>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</si>
  <si>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</si>
  <si>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</si>
  <si>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</si>
  <si>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</si>
  <si>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</si>
  <si>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</si>
  <si>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</si>
  <si>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</si>
  <si>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</si>
  <si>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</si>
  <si>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</si>
  <si>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</si>
  <si>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</si>
  <si>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</si>
  <si>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</si>
  <si>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</si>
  <si>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</si>
  <si>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</si>
  <si>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</si>
  <si>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</si>
  <si>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</si>
  <si>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</si>
  <si>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</si>
  <si>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</si>
  <si>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</si>
  <si>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</si>
  <si>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</si>
  <si>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</si>
  <si>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</si>
  <si>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</si>
  <si>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</si>
  <si>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</si>
  <si>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</si>
  <si>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</si>
  <si>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</si>
  <si>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</si>
  <si>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</si>
  <si>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</si>
  <si>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</si>
  <si>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</si>
  <si>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</si>
  <si>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</si>
  <si>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</si>
  <si>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</si>
  <si>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</si>
  <si>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</si>
  <si>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</si>
  <si>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</si>
  <si>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</si>
  <si>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</si>
  <si>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</si>
  <si>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</si>
  <si>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</si>
  <si>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</si>
  <si>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</si>
  <si>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</si>
  <si>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</si>
  <si>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</si>
  <si>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</si>
  <si>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</si>
  <si>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</si>
  <si>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</si>
  <si>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</si>
  <si>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</si>
  <si>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</si>
  <si>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</si>
  <si>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</si>
  <si>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</si>
  <si>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</si>
  <si>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</si>
  <si>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</si>
  <si>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</si>
  <si>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</si>
  <si>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</si>
  <si>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</si>
  <si>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</si>
  <si>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</si>
  <si>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</si>
  <si>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</si>
  <si>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</si>
  <si>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</si>
  <si>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</si>
  <si>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</si>
  <si>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</si>
  <si>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</si>
  <si>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</si>
  <si>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</si>
  <si>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</si>
  <si>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</si>
  <si>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</si>
  <si>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</si>
  <si>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</si>
  <si>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</si>
  <si>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</si>
  <si>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</si>
  <si>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</si>
  <si>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</si>
  <si>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</si>
  <si>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</si>
  <si>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</si>
  <si>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</si>
  <si>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</si>
  <si>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</si>
  <si>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</si>
  <si>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</si>
  <si>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</si>
  <si>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</si>
  <si>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</si>
  <si>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</si>
  <si>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</si>
  <si>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</si>
  <si>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</si>
  <si>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</si>
  <si>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</si>
  <si>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</si>
  <si>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</si>
  <si>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</si>
  <si>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</si>
  <si>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</si>
  <si>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</si>
  <si>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</si>
  <si>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</si>
  <si>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</si>
  <si>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</si>
  <si>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</si>
  <si>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</si>
  <si>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</si>
  <si>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</si>
  <si>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</si>
  <si>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</si>
  <si>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</si>
  <si>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</si>
  <si>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</si>
  <si>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</si>
  <si>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</si>
  <si>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</si>
  <si>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</si>
  <si>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</si>
  <si>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</si>
  <si>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</si>
  <si>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</si>
  <si>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</si>
  <si>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</si>
  <si>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</si>
  <si>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</si>
  <si>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</si>
  <si>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</si>
  <si>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</si>
  <si>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</si>
  <si>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</si>
  <si>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</si>
  <si>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</si>
  <si>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</si>
  <si>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</si>
  <si>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</si>
  <si>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</si>
  <si>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</si>
  <si>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</si>
  <si>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</si>
  <si>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</si>
  <si>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</si>
  <si>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</si>
  <si>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</si>
  <si>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</si>
  <si>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</si>
  <si>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</si>
  <si>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</si>
  <si>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</si>
  <si>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</si>
  <si>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</si>
  <si>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</si>
  <si>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</si>
  <si>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</si>
  <si>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</si>
  <si>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</si>
  <si>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</si>
  <si>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</si>
  <si>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</si>
  <si>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</si>
  <si>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</si>
  <si>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</si>
  <si>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</si>
  <si>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</si>
  <si>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</si>
  <si>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</si>
  <si>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</si>
  <si>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</si>
  <si>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</si>
  <si>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</si>
  <si>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</si>
  <si>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</si>
  <si>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</si>
  <si>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</si>
  <si>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</si>
  <si>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</si>
  <si>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</si>
  <si>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</si>
  <si>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</si>
  <si>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</si>
  <si>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</si>
  <si>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</si>
  <si>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</si>
  <si>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</si>
  <si>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</si>
  <si>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</si>
  <si>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</si>
  <si>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</si>
  <si>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</si>
  <si>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</si>
  <si>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</si>
  <si>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</si>
  <si>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</si>
  <si>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</si>
  <si>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</si>
  <si>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</si>
  <si>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</si>
  <si>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</si>
  <si>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</si>
  <si>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</si>
  <si>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</si>
  <si>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</si>
  <si>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</si>
  <si>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</si>
  <si>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</si>
  <si>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</si>
  <si>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</si>
  <si>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</si>
  <si>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</si>
  <si>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</si>
  <si>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</si>
  <si>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</si>
  <si>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</si>
  <si>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</si>
  <si>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</si>
  <si>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</si>
  <si>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</si>
  <si>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</si>
  <si>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</si>
  <si>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</si>
  <si>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</si>
  <si>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</si>
  <si>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</si>
  <si>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</si>
  <si>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</si>
  <si>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</si>
  <si>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</si>
  <si>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</si>
  <si>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</si>
  <si>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</si>
  <si>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</si>
  <si>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</si>
  <si>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</si>
  <si>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</si>
  <si>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</si>
  <si>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</si>
  <si>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</si>
  <si>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</si>
  <si>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</si>
  <si>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</si>
  <si>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</si>
  <si>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</si>
  <si>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</si>
  <si>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</si>
  <si>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</si>
  <si>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</si>
  <si>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</si>
  <si>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</si>
  <si>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</si>
  <si>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</si>
  <si>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</si>
  <si>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</si>
  <si>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</si>
  <si>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</si>
  <si>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</si>
  <si>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</si>
  <si>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</si>
  <si>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</si>
  <si>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</si>
  <si>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</si>
  <si>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</si>
  <si>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</si>
  <si>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</si>
  <si>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</si>
  <si>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</si>
  <si>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</si>
  <si>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</si>
  <si>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</si>
  <si>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</si>
  <si>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</si>
  <si>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</si>
  <si>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</si>
  <si>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</si>
  <si>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</si>
  <si>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</si>
  <si>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</si>
  <si>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</si>
  <si>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</si>
  <si>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</si>
  <si>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</si>
  <si>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</si>
  <si>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</si>
  <si>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</si>
  <si>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</si>
  <si>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</si>
  <si>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</si>
  <si>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</si>
  <si>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</si>
  <si>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</si>
  <si>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</si>
  <si>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</si>
  <si>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</si>
  <si>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</si>
  <si>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</si>
  <si>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</si>
  <si>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</si>
  <si>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</si>
  <si>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</si>
  <si>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</si>
  <si>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</si>
  <si>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</si>
  <si>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</si>
  <si>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</si>
  <si>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</si>
  <si>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</si>
  <si>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</si>
  <si>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</si>
  <si>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</si>
  <si>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</si>
  <si>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</si>
  <si>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</si>
  <si>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</si>
  <si>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</si>
  <si>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</si>
  <si>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</si>
  <si>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</si>
  <si>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</si>
  <si>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</si>
  <si>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</si>
  <si>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</si>
  <si>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</si>
  <si>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</si>
  <si>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</si>
  <si>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</si>
  <si>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</si>
  <si>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</si>
  <si>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</si>
  <si>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</si>
  <si>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</si>
  <si>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</si>
  <si>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</si>
  <si>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</si>
  <si>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</si>
  <si>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</si>
  <si>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</si>
  <si>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</si>
  <si>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</si>
  <si>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</si>
  <si>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</si>
  <si>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</si>
  <si>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</si>
  <si>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</si>
  <si>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</si>
  <si>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</si>
  <si>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</si>
  <si>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</si>
  <si>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</si>
  <si>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</si>
  <si>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</si>
  <si>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</si>
  <si>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</si>
  <si>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</si>
  <si>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</si>
  <si>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</si>
  <si>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</si>
  <si>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</si>
  <si>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</si>
  <si>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</si>
  <si>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</si>
  <si>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</si>
  <si>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</si>
  <si>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</si>
  <si>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</si>
  <si>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</si>
  <si>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</si>
  <si>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</si>
  <si>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</si>
  <si>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</si>
  <si>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</si>
  <si>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</si>
  <si>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</si>
  <si>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</si>
  <si>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</si>
  <si>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</si>
  <si>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</si>
  <si>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</si>
  <si>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</si>
  <si>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</si>
  <si>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</si>
  <si>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</si>
  <si>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</si>
  <si>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</si>
  <si>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</si>
  <si>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</si>
  <si>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</si>
  <si>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</si>
  <si>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</si>
  <si>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</si>
  <si>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</si>
  <si>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</si>
  <si>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</si>
  <si>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</si>
  <si>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</si>
  <si>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</si>
  <si>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</si>
  <si>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</si>
  <si>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</si>
  <si>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</si>
  <si>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</si>
  <si>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</si>
  <si>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</si>
  <si>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</si>
  <si>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</si>
  <si>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</si>
  <si>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</si>
  <si>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</si>
  <si>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</si>
  <si>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</si>
  <si>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</si>
  <si>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</si>
  <si>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</si>
  <si>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</si>
  <si>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</si>
  <si>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</si>
  <si>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</si>
  <si>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</si>
  <si>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</si>
  <si>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</si>
  <si>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</si>
  <si>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</si>
  <si>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</si>
  <si>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</si>
  <si>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</si>
  <si>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</si>
  <si>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</si>
  <si>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</si>
  <si>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</si>
  <si>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</si>
  <si>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</si>
  <si>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</si>
  <si>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</si>
  <si>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</si>
  <si>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</si>
  <si>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</si>
  <si>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</si>
  <si>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</si>
  <si>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</si>
  <si>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</si>
  <si>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</si>
  <si>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</si>
  <si>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</si>
  <si>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</si>
  <si>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</si>
  <si>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</si>
  <si>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</si>
  <si>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</si>
  <si>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</si>
  <si>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</si>
  <si>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</si>
  <si>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</si>
  <si>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</si>
  <si>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</si>
  <si>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</si>
  <si>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</si>
  <si>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</si>
  <si>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</si>
  <si>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</si>
  <si>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</si>
  <si>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</si>
  <si>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</si>
  <si>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</si>
  <si>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</si>
  <si>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</si>
  <si>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</si>
  <si>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</si>
  <si>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</si>
  <si>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</si>
  <si>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</si>
  <si>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</si>
  <si>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</si>
  <si>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</si>
  <si>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</si>
  <si>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</si>
  <si>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</si>
  <si>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</si>
  <si>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</si>
  <si>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</si>
  <si>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</si>
  <si>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</si>
  <si>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</si>
  <si>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</si>
  <si>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</si>
  <si>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</si>
  <si>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</si>
  <si>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</si>
  <si>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</si>
  <si>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</si>
  <si>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</si>
  <si>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</si>
  <si>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</si>
  <si>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</si>
  <si>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</si>
  <si>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</si>
  <si>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</si>
  <si>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</si>
  <si>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</si>
  <si>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</si>
  <si>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</si>
  <si>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</si>
  <si>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</si>
  <si>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</si>
  <si>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</si>
  <si>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</si>
  <si>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</si>
  <si>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</si>
  <si>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</si>
  <si>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</si>
  <si>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</si>
  <si>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</si>
  <si>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</si>
  <si>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</si>
  <si>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</si>
  <si>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</si>
  <si>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</si>
  <si>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</si>
  <si>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</si>
  <si>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</si>
  <si>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</si>
  <si>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</si>
  <si>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</si>
  <si>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</si>
  <si>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</si>
  <si>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</si>
  <si>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</si>
  <si>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</si>
  <si>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</si>
  <si>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</si>
  <si>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</si>
  <si>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</si>
  <si>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</si>
  <si>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</si>
  <si>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</si>
  <si>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</si>
  <si>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</si>
  <si>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</si>
  <si>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</si>
  <si>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</si>
  <si>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</si>
  <si>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</si>
  <si>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</si>
  <si>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</si>
  <si>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</si>
  <si>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</si>
  <si>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</si>
  <si>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</si>
  <si>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</si>
  <si>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</si>
  <si>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</si>
  <si>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</si>
  <si>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</si>
  <si>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</si>
  <si>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</si>
  <si>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</si>
  <si>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</si>
  <si>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</si>
  <si>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</si>
  <si>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</si>
  <si>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</si>
  <si>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</si>
  <si>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</si>
  <si>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</si>
  <si>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</si>
  <si>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</si>
  <si>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</si>
  <si>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</si>
  <si>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</si>
  <si>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</si>
  <si>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</si>
  <si>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</si>
  <si>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</si>
  <si>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</si>
  <si>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</si>
  <si>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</si>
  <si>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</si>
  <si>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</si>
  <si>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</si>
  <si>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</si>
  <si>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</si>
  <si>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</si>
  <si>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</si>
  <si>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</si>
  <si>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</si>
  <si>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</si>
  <si>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</si>
  <si>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</si>
  <si>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</si>
  <si>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</si>
  <si>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</si>
  <si>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</si>
  <si>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</si>
  <si>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</si>
  <si>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</si>
  <si>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</si>
  <si>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</si>
  <si>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</si>
  <si>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</si>
  <si>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</si>
  <si>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</si>
  <si>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</si>
  <si>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</si>
  <si>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</si>
  <si>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</si>
  <si>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</si>
  <si>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</si>
  <si>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</si>
  <si>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</si>
  <si>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</si>
  <si>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</si>
  <si>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</si>
  <si>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</si>
  <si>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</si>
  <si>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</si>
  <si>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</si>
  <si>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</si>
  <si>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</si>
  <si>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</si>
  <si>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</si>
  <si>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</si>
  <si>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</si>
  <si>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</si>
  <si>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</si>
  <si>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</si>
  <si>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</si>
  <si>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</si>
  <si>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</si>
  <si>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</si>
  <si>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</si>
  <si>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</si>
  <si>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</si>
  <si>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</si>
  <si>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</si>
  <si>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</si>
  <si>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</si>
  <si>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</si>
  <si>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</si>
  <si>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</si>
  <si>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</si>
  <si>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</si>
  <si>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</si>
  <si>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</si>
  <si>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</si>
  <si>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</si>
  <si>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</si>
  <si>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</si>
  <si>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</si>
  <si>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</si>
  <si>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</si>
  <si>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</si>
  <si>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</si>
  <si>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</si>
  <si>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</si>
  <si>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</si>
  <si>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</si>
  <si>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</si>
  <si>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</si>
  <si>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</si>
  <si>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</si>
  <si>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</si>
  <si>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</si>
  <si>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</si>
  <si>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</si>
  <si>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</si>
  <si>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</si>
  <si>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</si>
  <si>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</si>
  <si>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</si>
  <si>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</si>
  <si>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</si>
  <si>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</si>
  <si>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</si>
  <si>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</si>
  <si>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</si>
  <si>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</si>
  <si>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</si>
  <si>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</si>
  <si>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</si>
  <si>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</si>
  <si>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</si>
  <si>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</si>
  <si>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</si>
  <si>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</si>
  <si>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</si>
  <si>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</si>
  <si>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</si>
  <si>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</si>
  <si>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</si>
  <si>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</si>
  <si>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</si>
  <si>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</si>
  <si>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</si>
  <si>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</si>
  <si>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</si>
  <si>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</si>
  <si>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</si>
  <si>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</si>
  <si>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</si>
  <si>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</si>
  <si>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</si>
  <si>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</si>
  <si>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</si>
  <si>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</si>
  <si>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</si>
  <si>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</si>
  <si>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</si>
  <si>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</si>
  <si>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</si>
  <si>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</si>
  <si>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</si>
  <si>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</si>
  <si>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</si>
  <si>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</si>
  <si>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</si>
  <si>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</si>
  <si>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</si>
  <si>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</si>
  <si>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</si>
  <si>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</si>
  <si>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</si>
  <si>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</si>
  <si>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</si>
  <si>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</si>
  <si>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</si>
  <si>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</si>
  <si>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</si>
  <si>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</si>
  <si>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</si>
  <si>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</si>
  <si>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</si>
  <si>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</si>
  <si>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</si>
  <si>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</si>
  <si>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</si>
  <si>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</si>
  <si>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</si>
  <si>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</si>
  <si>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</si>
  <si>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</si>
  <si>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</si>
  <si>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</si>
  <si>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</si>
  <si>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</si>
  <si>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</si>
  <si>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</si>
  <si>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</si>
  <si>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</si>
  <si>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</si>
  <si>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</si>
  <si>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</si>
  <si>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</si>
  <si>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</si>
  <si>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</si>
  <si>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</si>
  <si>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</si>
  <si>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</si>
  <si>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</si>
  <si>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</si>
  <si>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</si>
  <si>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</si>
  <si>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</si>
  <si>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</si>
  <si>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</si>
  <si>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</si>
  <si>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</si>
  <si>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</si>
  <si>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</si>
  <si>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</si>
  <si>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</si>
  <si>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</si>
  <si>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</si>
  <si>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</si>
  <si>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</si>
  <si>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</si>
  <si>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</si>
  <si>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</si>
  <si>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</si>
  <si>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</si>
  <si>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</si>
  <si>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</si>
  <si>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</si>
  <si>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</si>
  <si>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</si>
  <si>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</si>
  <si>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</si>
  <si>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</si>
  <si>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</si>
  <si>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</si>
  <si>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</si>
  <si>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</si>
  <si>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</si>
  <si>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</si>
  <si>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</si>
  <si>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</si>
  <si>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</si>
  <si>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</si>
  <si>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</si>
  <si>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</si>
  <si>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</si>
  <si>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</si>
  <si>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</si>
  <si>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</si>
  <si>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</si>
  <si>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</si>
  <si>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</si>
  <si>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</si>
  <si>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</si>
  <si>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</si>
  <si>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</si>
  <si>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</si>
  <si>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</si>
  <si>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</si>
  <si>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</si>
  <si>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</si>
  <si>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</si>
  <si>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</si>
  <si>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</si>
  <si>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</si>
  <si>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</si>
  <si>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</si>
  <si>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</si>
  <si>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</si>
  <si>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</si>
  <si>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</si>
  <si>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</si>
  <si>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</si>
  <si>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</si>
  <si>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</si>
  <si>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</si>
  <si>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</si>
  <si>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</si>
  <si>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</si>
  <si>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</si>
  <si>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</si>
  <si>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</si>
  <si>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</si>
  <si>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</si>
  <si>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</si>
  <si>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</si>
  <si>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</si>
  <si>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</si>
  <si>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</si>
  <si>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</si>
  <si>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</si>
  <si>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</si>
  <si>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</si>
  <si>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</si>
  <si>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</si>
  <si>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</si>
  <si>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</si>
  <si>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</si>
  <si>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</si>
  <si>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</si>
  <si>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</si>
  <si>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</si>
  <si>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</si>
  <si>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</si>
  <si>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</si>
  <si>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</si>
  <si>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</si>
  <si>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</si>
  <si>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</si>
  <si>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</si>
  <si>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</si>
  <si>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</si>
  <si>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</si>
  <si>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</si>
  <si>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</si>
  <si>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</si>
  <si>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</si>
  <si>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</si>
  <si>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</si>
  <si>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</si>
  <si>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</si>
  <si>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</si>
  <si>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</si>
  <si>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</si>
  <si>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</si>
  <si>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</si>
  <si>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</si>
  <si>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</si>
  <si>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</si>
  <si>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</si>
  <si>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</si>
  <si>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</si>
  <si>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</si>
  <si>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</si>
  <si>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</si>
  <si>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</si>
  <si>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</si>
  <si>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</si>
  <si>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</si>
  <si>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</si>
  <si>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</si>
  <si>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</si>
  <si>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</si>
  <si>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</si>
  <si>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</si>
  <si>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</si>
  <si>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</si>
  <si>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</si>
  <si>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</si>
  <si>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</si>
  <si>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</si>
  <si>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</si>
  <si>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</si>
  <si>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</si>
  <si>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</si>
  <si>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</si>
  <si>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</si>
  <si>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</si>
  <si>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</si>
  <si>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</si>
  <si>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</si>
  <si>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</si>
  <si>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</si>
  <si>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</si>
  <si>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</si>
  <si>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</si>
  <si>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</si>
  <si>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</si>
  <si>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</si>
  <si>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</si>
  <si>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</si>
  <si>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</si>
  <si>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</si>
  <si>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</si>
  <si>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</si>
  <si>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</si>
  <si>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</si>
  <si>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</si>
  <si>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</si>
  <si>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</si>
  <si>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</si>
  <si>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</si>
  <si>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</si>
  <si>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</si>
  <si>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</si>
  <si>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</si>
  <si>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</si>
  <si>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</si>
  <si>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</si>
  <si>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</si>
  <si>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</si>
  <si>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</si>
  <si>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</si>
  <si>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</si>
  <si>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</si>
  <si>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</si>
  <si>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</si>
  <si>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</si>
  <si>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</si>
  <si>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</si>
  <si>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</si>
  <si>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</si>
  <si>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</si>
  <si>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</si>
  <si>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</si>
  <si>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</si>
  <si>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</si>
  <si>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</si>
  <si>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</si>
  <si>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</si>
  <si>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</si>
  <si>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</si>
  <si>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</si>
  <si>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</si>
  <si>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</si>
  <si>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</si>
  <si>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</si>
  <si>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</si>
  <si>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</si>
  <si>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</si>
  <si>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</si>
  <si>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</si>
  <si>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</si>
  <si>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</si>
  <si>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</si>
  <si>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</si>
  <si>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</si>
  <si>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</si>
  <si>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</si>
  <si>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</si>
  <si>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</si>
  <si>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</si>
  <si>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</si>
  <si>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</si>
  <si>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</si>
  <si>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</si>
  <si>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</si>
  <si>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</si>
  <si>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</si>
  <si>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</si>
  <si>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</si>
  <si>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</si>
  <si>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</si>
  <si>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</si>
  <si>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</si>
  <si>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</si>
  <si>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</si>
  <si>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</si>
  <si>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</si>
  <si>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</si>
  <si>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</si>
  <si>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</si>
  <si>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</si>
  <si>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</si>
  <si>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</si>
  <si>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</si>
  <si>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</si>
  <si>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</si>
  <si>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</si>
  <si>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</si>
  <si>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</si>
  <si>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</si>
  <si>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</si>
  <si>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</si>
  <si>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</si>
  <si>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</si>
  <si>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</si>
  <si>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</si>
  <si>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</si>
  <si>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</si>
  <si>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</si>
  <si>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</si>
  <si>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</si>
  <si>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</si>
  <si>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</si>
  <si>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</si>
  <si>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</si>
  <si>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</si>
  <si>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</si>
  <si>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</si>
  <si>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</si>
  <si>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</si>
  <si>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</si>
  <si>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</si>
  <si>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</si>
  <si>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</si>
  <si>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</si>
  <si>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</si>
  <si>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</si>
  <si>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</si>
  <si>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</si>
  <si>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</si>
  <si>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</si>
  <si>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</si>
  <si>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</si>
  <si>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</si>
  <si>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</si>
  <si>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</si>
  <si>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</si>
  <si>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</si>
  <si>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</si>
  <si>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</si>
  <si>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</si>
  <si>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</si>
  <si>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</si>
  <si>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</si>
  <si>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</si>
  <si>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</si>
  <si>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</si>
  <si>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</si>
  <si>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</si>
  <si>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</si>
  <si>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</si>
  <si>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</si>
  <si>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</si>
  <si>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</si>
  <si>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</si>
  <si>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</si>
  <si>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</si>
  <si>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</si>
  <si>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</si>
  <si>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</si>
  <si>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</si>
  <si>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</si>
  <si>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</si>
  <si>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</si>
  <si>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</si>
  <si>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</si>
  <si>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</si>
  <si>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</si>
  <si>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</si>
  <si>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</si>
  <si>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</si>
  <si>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</si>
  <si>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</si>
  <si>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</si>
  <si>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</si>
  <si>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</si>
  <si>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</si>
  <si>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</si>
  <si>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</si>
  <si>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</si>
  <si>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</si>
  <si>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</si>
  <si>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</si>
  <si>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</si>
  <si>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</si>
  <si>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</si>
  <si>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</si>
  <si>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</si>
  <si>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</si>
  <si>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</si>
  <si>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</si>
  <si>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</si>
  <si>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</si>
  <si>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</si>
  <si>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</si>
  <si>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</si>
  <si>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</si>
  <si>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</si>
  <si>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</si>
  <si>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</si>
  <si>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</si>
  <si>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</si>
  <si>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</si>
  <si>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</si>
  <si>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</si>
  <si>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</si>
  <si>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</si>
  <si>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</si>
  <si>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</si>
  <si>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</si>
  <si>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</si>
  <si>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</si>
  <si>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</si>
  <si>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</si>
  <si>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</si>
  <si>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</si>
  <si>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</si>
  <si>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</si>
  <si>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</si>
  <si>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</si>
  <si>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</si>
  <si>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</si>
  <si>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</si>
  <si>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</si>
  <si>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</si>
  <si>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</si>
  <si>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</si>
  <si>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</si>
  <si>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</si>
  <si>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</si>
  <si>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</si>
  <si>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</si>
  <si>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</si>
  <si>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</si>
  <si>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</si>
  <si>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</si>
  <si>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</si>
  <si>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</si>
  <si>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</si>
  <si>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</si>
  <si>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</si>
  <si>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</si>
  <si>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</si>
  <si>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</si>
  <si>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</si>
  <si>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</si>
  <si>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</si>
  <si>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</si>
  <si>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</si>
  <si>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</si>
  <si>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</si>
  <si>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</si>
  <si>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</si>
  <si>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</si>
  <si>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</si>
  <si>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</si>
  <si>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</si>
  <si>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</si>
  <si>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</si>
  <si>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</si>
  <si>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</si>
  <si>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</si>
  <si>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</si>
  <si>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</si>
  <si>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</si>
  <si>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</si>
  <si>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</si>
  <si>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</si>
  <si>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</si>
  <si>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</si>
  <si>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</si>
  <si>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</si>
  <si>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</si>
  <si>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</si>
  <si>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</si>
  <si>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</si>
  <si>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</si>
  <si>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</si>
  <si>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</si>
  <si>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</si>
  <si>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</si>
  <si>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</si>
  <si>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</si>
  <si>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</si>
  <si>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</si>
  <si>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</si>
  <si>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</si>
  <si>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</si>
  <si>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</si>
  <si>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</si>
  <si>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</si>
  <si>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</si>
  <si>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</si>
  <si>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</si>
  <si>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</si>
  <si>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</si>
  <si>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</si>
  <si>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</si>
  <si>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</si>
  <si>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</si>
  <si>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</si>
  <si>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</si>
  <si>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</si>
  <si>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</si>
  <si>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</si>
  <si>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</si>
  <si>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</si>
  <si>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</si>
  <si>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</si>
  <si>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</si>
  <si>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</si>
  <si>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</si>
  <si>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</si>
  <si>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</si>
  <si>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</si>
  <si>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</si>
  <si>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</si>
  <si>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</si>
  <si>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</si>
  <si>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</si>
  <si>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</si>
  <si>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</si>
  <si>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</si>
  <si>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</si>
  <si>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</si>
  <si>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</si>
  <si>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</si>
  <si>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</si>
  <si>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</si>
  <si>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</si>
  <si>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</si>
  <si>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</si>
  <si>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</si>
  <si>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</si>
  <si>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</si>
  <si>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</si>
  <si>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</si>
  <si>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</si>
  <si>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</si>
  <si>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</si>
  <si>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</si>
  <si>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</si>
  <si>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</si>
  <si>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</si>
  <si>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</si>
  <si>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</si>
  <si>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</si>
  <si>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</si>
  <si>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</si>
  <si>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</si>
  <si>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</si>
  <si>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</si>
  <si>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</si>
  <si>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</si>
  <si>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</si>
  <si>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</si>
  <si>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</si>
  <si>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</si>
  <si>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</si>
  <si>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</si>
  <si>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</si>
  <si>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</si>
  <si>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</si>
  <si>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</si>
  <si>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</si>
  <si>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</si>
  <si>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</si>
  <si>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</si>
  <si>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</si>
  <si>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</si>
  <si>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</si>
  <si>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</si>
  <si>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</si>
  <si>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</si>
  <si>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</si>
  <si>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</si>
  <si>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</si>
  <si>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</si>
  <si>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</si>
  <si>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</si>
  <si>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</si>
  <si>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</si>
  <si>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</si>
  <si>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</si>
  <si>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</si>
  <si>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</si>
  <si>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</si>
  <si>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</si>
  <si>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</si>
  <si>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</si>
  <si>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</si>
  <si>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</si>
  <si>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</si>
  <si>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</si>
  <si>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</si>
  <si>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</si>
  <si>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</si>
  <si>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</si>
  <si>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</si>
  <si>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</si>
  <si>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</si>
  <si>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</si>
  <si>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</si>
  <si>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</si>
  <si>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</si>
  <si>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</si>
  <si>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</si>
  <si>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</si>
  <si>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</si>
  <si>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</si>
  <si>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</si>
  <si>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</si>
  <si>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</si>
  <si>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</si>
  <si>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</si>
  <si>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</si>
  <si>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</si>
  <si>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</si>
  <si>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</si>
  <si>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</si>
  <si>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</si>
  <si>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</si>
  <si>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</si>
  <si>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</si>
  <si>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</si>
  <si>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</si>
  <si>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</si>
  <si>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</si>
  <si>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</si>
  <si>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</si>
  <si>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</si>
  <si>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</si>
  <si>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</si>
  <si>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</si>
  <si>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</si>
  <si>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</si>
  <si>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</si>
  <si>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</si>
  <si>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</si>
  <si>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</si>
  <si>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</si>
  <si>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</si>
  <si>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</si>
  <si>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</si>
  <si>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</si>
  <si>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</si>
  <si>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</si>
  <si>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</si>
  <si>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</si>
  <si>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</si>
  <si>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</si>
  <si>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</si>
  <si>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</si>
  <si>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</si>
  <si>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</si>
  <si>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</si>
  <si>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</si>
  <si>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</si>
  <si>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</si>
  <si>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</si>
  <si>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</si>
  <si>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</si>
  <si>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</si>
  <si>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</si>
  <si>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</si>
  <si>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</si>
  <si>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</si>
  <si>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</si>
  <si>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</si>
  <si>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</si>
  <si>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</si>
  <si>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</si>
  <si>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</si>
  <si>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</si>
  <si>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</si>
  <si>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</si>
  <si>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</si>
  <si>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</si>
  <si>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</si>
  <si>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</si>
  <si>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</si>
  <si>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</si>
  <si>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</si>
  <si>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</si>
  <si>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</si>
  <si>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</si>
  <si>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</si>
  <si>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</si>
  <si>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</si>
  <si>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</si>
  <si>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</si>
  <si>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</si>
  <si>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</si>
  <si>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</si>
  <si>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</si>
  <si>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</si>
  <si>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</si>
  <si>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</si>
  <si>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</si>
  <si>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</si>
  <si>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</si>
  <si>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</si>
  <si>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</si>
  <si>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</si>
  <si>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</si>
  <si>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</si>
  <si>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</si>
  <si>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</si>
  <si>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</si>
  <si>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</si>
  <si>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</si>
  <si>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</si>
  <si>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</si>
  <si>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</si>
  <si>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</si>
  <si>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</si>
  <si>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</si>
  <si>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</si>
  <si>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</si>
  <si>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</si>
  <si>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</si>
  <si>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</si>
  <si>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</si>
  <si>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</si>
  <si>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</si>
  <si>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</si>
  <si>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</si>
  <si>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</si>
  <si>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</si>
  <si>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</si>
  <si>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</si>
  <si>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</si>
  <si>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</si>
  <si>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</si>
  <si>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</si>
  <si>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</si>
  <si>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</si>
  <si>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</si>
  <si>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</si>
  <si>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</si>
  <si>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</si>
  <si>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</si>
  <si>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</si>
  <si>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</si>
  <si>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</si>
  <si>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</si>
  <si>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</si>
  <si>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</si>
  <si>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</si>
  <si>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</si>
  <si>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</si>
  <si>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</si>
  <si>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</si>
  <si>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</si>
  <si>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</si>
  <si>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</si>
  <si>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</si>
  <si>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</si>
  <si>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</si>
  <si>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</si>
  <si>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</si>
  <si>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</si>
  <si>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</si>
  <si>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</si>
  <si>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</si>
  <si>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</si>
  <si>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</si>
  <si>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</si>
  <si>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</si>
  <si>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</si>
  <si>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</si>
  <si>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</si>
  <si>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</si>
  <si>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</si>
  <si>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</si>
  <si>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</si>
  <si>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</si>
  <si>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</si>
  <si>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</si>
  <si>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</si>
  <si>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</si>
  <si>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</si>
  <si>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</si>
  <si>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</si>
  <si>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</si>
  <si>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</si>
  <si>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</si>
  <si>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</si>
  <si>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</si>
  <si>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</si>
  <si>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</si>
  <si>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</si>
  <si>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</si>
  <si>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</si>
  <si>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</si>
  <si>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</si>
  <si>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</si>
  <si>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</si>
  <si>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</si>
  <si>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</si>
  <si>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</si>
  <si>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</si>
  <si>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</si>
  <si>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</si>
  <si>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</si>
  <si>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</si>
  <si>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</si>
  <si>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</si>
  <si>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</si>
  <si>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</si>
  <si>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</si>
  <si>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</si>
  <si>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</si>
  <si>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</si>
  <si>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</si>
  <si>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</si>
  <si>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</si>
  <si>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</si>
  <si>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</si>
  <si>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</si>
  <si>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</si>
  <si>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</si>
  <si>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</si>
  <si>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</si>
  <si>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</si>
  <si>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</si>
  <si>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</si>
  <si>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</si>
  <si>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</si>
  <si>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</si>
  <si>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</si>
  <si>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</si>
  <si>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</si>
  <si>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</si>
  <si>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</si>
  <si>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</si>
  <si>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</si>
  <si>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</si>
  <si>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</si>
  <si>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</si>
  <si>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</si>
  <si>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</si>
  <si>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</si>
  <si>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</si>
  <si>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</si>
  <si>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</si>
  <si>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</si>
  <si>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</si>
  <si>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</si>
  <si>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</si>
  <si>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</si>
  <si>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</si>
  <si>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</si>
  <si>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</si>
  <si>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</si>
  <si>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</si>
  <si>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</si>
  <si>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</si>
  <si>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</si>
  <si>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</si>
  <si>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</si>
  <si>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</si>
  <si>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</si>
  <si>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</si>
  <si>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</si>
  <si>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</si>
  <si>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</si>
  <si>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</si>
  <si>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</si>
  <si>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</si>
  <si>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</si>
  <si>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</si>
  <si>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</si>
  <si>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</si>
  <si>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</si>
  <si>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</si>
  <si>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</si>
  <si>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</si>
  <si>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</si>
  <si>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</si>
  <si>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</si>
  <si>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</si>
  <si>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</si>
  <si>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</si>
  <si>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</si>
  <si>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</si>
  <si>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</si>
  <si>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</si>
  <si>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</si>
  <si>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</si>
  <si>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</si>
  <si>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</si>
  <si>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</si>
  <si>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</si>
  <si>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</si>
  <si>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</si>
  <si>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</si>
  <si>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</si>
  <si>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</si>
  <si>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</si>
  <si>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</si>
  <si>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</si>
  <si>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</si>
  <si>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</si>
  <si>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</si>
  <si>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</si>
  <si>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</si>
  <si>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</si>
  <si>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</si>
  <si>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</si>
  <si>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</si>
  <si>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</si>
  <si>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</si>
  <si>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</si>
  <si>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</si>
  <si>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</si>
  <si>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</si>
  <si>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</si>
  <si>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</si>
  <si>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</si>
  <si>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</si>
  <si>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</si>
  <si>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</si>
  <si>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</si>
  <si>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</si>
  <si>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</si>
  <si>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</si>
  <si>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</si>
  <si>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</si>
  <si>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</si>
  <si>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</si>
  <si>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</si>
  <si>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</si>
  <si>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</si>
  <si>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</si>
  <si>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</si>
  <si>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</si>
  <si>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</si>
  <si>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</si>
  <si>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</si>
  <si>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</si>
  <si>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</si>
  <si>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</si>
  <si>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</si>
  <si>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</si>
  <si>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</si>
  <si>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</si>
  <si>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</si>
  <si>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</si>
  <si>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</si>
  <si>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</si>
  <si>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</si>
  <si>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</si>
  <si>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</si>
  <si>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</si>
  <si>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</si>
  <si>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</si>
  <si>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</si>
  <si>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</si>
  <si>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</si>
  <si>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</si>
  <si>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</si>
  <si>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</si>
  <si>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</si>
  <si>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</si>
  <si>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</si>
  <si>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</si>
  <si>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</si>
  <si>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</si>
  <si>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</si>
  <si>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</si>
  <si>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</si>
  <si>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</si>
  <si>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</si>
  <si>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</si>
  <si>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</si>
  <si>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</si>
  <si>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</si>
  <si>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</si>
  <si>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</si>
  <si>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</si>
  <si>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</si>
  <si>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</si>
  <si>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</si>
  <si>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</si>
  <si>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</si>
  <si>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</si>
  <si>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</si>
  <si>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</si>
  <si>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</si>
  <si>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</si>
  <si>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</si>
  <si>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</si>
  <si>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</si>
  <si>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</si>
  <si>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</si>
  <si>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</si>
  <si>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</si>
  <si>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</si>
  <si>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</si>
  <si>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</si>
  <si>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</si>
  <si>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</si>
  <si>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</si>
  <si>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</si>
  <si>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</si>
  <si>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</si>
  <si>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</si>
  <si>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</si>
  <si>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</si>
  <si>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</si>
  <si>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</si>
  <si>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</si>
  <si>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</si>
  <si>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</si>
  <si>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</si>
  <si>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</si>
  <si>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</si>
  <si>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</si>
  <si>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</si>
  <si>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</si>
  <si>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</si>
  <si>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</si>
  <si>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</si>
  <si>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</si>
  <si>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</si>
  <si>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</si>
  <si>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</si>
  <si>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</si>
  <si>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</si>
  <si>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</si>
  <si>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</si>
  <si>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</si>
  <si>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</si>
  <si>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</si>
  <si>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</si>
  <si>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</si>
  <si>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</si>
  <si>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</si>
  <si>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</si>
  <si>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</si>
  <si>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</si>
  <si>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</si>
  <si>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</si>
  <si>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</si>
  <si>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</si>
  <si>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</si>
  <si>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</si>
  <si>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</si>
  <si>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</si>
  <si>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</si>
  <si>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</si>
  <si>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</si>
  <si>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</si>
  <si>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</si>
  <si>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</si>
  <si>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</si>
  <si>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</si>
  <si>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</si>
  <si>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</si>
  <si>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</si>
  <si>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</si>
  <si>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</si>
  <si>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</si>
  <si>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</si>
  <si>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</si>
  <si>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</si>
  <si>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</si>
  <si>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</si>
  <si>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</si>
  <si>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</si>
  <si>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</si>
  <si>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</si>
  <si>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</si>
  <si>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</si>
  <si>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</si>
  <si>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</si>
  <si>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</si>
  <si>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</si>
  <si>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</si>
  <si>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</si>
  <si>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</si>
  <si>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</si>
  <si>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</si>
  <si>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</si>
  <si>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</si>
  <si>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</si>
  <si>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</si>
  <si>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</si>
  <si>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</si>
  <si>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</si>
  <si>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</si>
  <si>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</si>
  <si>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</si>
  <si>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</si>
  <si>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</si>
  <si>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</si>
  <si>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</si>
  <si>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</si>
  <si>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</si>
  <si>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</si>
  <si>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</si>
  <si>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</si>
  <si>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</si>
  <si>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</si>
  <si>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</si>
  <si>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</si>
  <si>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</si>
  <si>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</si>
  <si>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</si>
  <si>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</si>
  <si>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</si>
  <si>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</si>
  <si>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</si>
  <si>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</si>
  <si>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</si>
  <si>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</si>
  <si>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</si>
  <si>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</si>
  <si>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</si>
  <si>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</si>
  <si>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</si>
  <si>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</si>
  <si>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</si>
  <si>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</si>
  <si>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</si>
  <si>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</si>
  <si>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</si>
  <si>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</si>
  <si>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</si>
  <si>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</si>
  <si>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</si>
  <si>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</si>
  <si>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</si>
  <si>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</si>
  <si>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</si>
  <si>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</si>
  <si>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</si>
  <si>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</si>
  <si>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</si>
  <si>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</si>
  <si>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</si>
  <si>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</si>
  <si>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</si>
  <si>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</si>
  <si>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</si>
  <si>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</si>
  <si>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</si>
  <si>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</si>
  <si>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</si>
  <si>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</si>
  <si>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</si>
  <si>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</si>
  <si>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</si>
  <si>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</si>
  <si>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</si>
  <si>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</si>
  <si>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</si>
  <si>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</si>
  <si>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</si>
  <si>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</si>
  <si>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</si>
  <si>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</si>
  <si>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</si>
  <si>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</si>
  <si>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</si>
  <si>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</si>
  <si>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</si>
  <si>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</si>
  <si>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</si>
  <si>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</si>
  <si>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</si>
  <si>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</si>
  <si>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</si>
  <si>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</si>
  <si>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</si>
  <si>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</si>
  <si>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</si>
  <si>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</si>
  <si>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</si>
  <si>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</si>
  <si>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</si>
  <si>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</si>
  <si>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</si>
  <si>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</si>
  <si>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</si>
  <si>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</si>
  <si>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</si>
  <si>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</si>
  <si>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</si>
  <si>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</si>
  <si>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</si>
  <si>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</si>
  <si>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</si>
  <si>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</si>
  <si>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</si>
  <si>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</si>
  <si>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</si>
  <si>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</si>
  <si>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</si>
  <si>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</si>
  <si>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</si>
  <si>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</si>
  <si>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</si>
  <si>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</si>
  <si>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</si>
  <si>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</si>
  <si>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</si>
  <si>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</si>
  <si>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</si>
  <si>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</si>
  <si>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</si>
  <si>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</si>
  <si>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</si>
  <si>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</si>
  <si>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</si>
  <si>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</si>
  <si>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</si>
  <si>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</si>
  <si>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</si>
  <si>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</si>
  <si>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</si>
  <si>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</si>
  <si>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</si>
  <si>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</si>
  <si>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</si>
  <si>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</si>
  <si>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</si>
  <si>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</si>
  <si>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</si>
  <si>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</si>
  <si>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</si>
  <si>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</si>
  <si>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</si>
  <si>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</si>
  <si>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</si>
  <si>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</si>
  <si>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</si>
  <si>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</si>
  <si>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</si>
  <si>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</si>
  <si>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</si>
  <si>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</si>
  <si>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</si>
  <si>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</si>
  <si>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</si>
  <si>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</si>
  <si>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</si>
  <si>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</si>
  <si>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</si>
  <si>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</si>
  <si>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</si>
  <si>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</si>
  <si>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</si>
  <si>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</si>
  <si>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</si>
  <si>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</si>
  <si>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</si>
  <si>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</si>
  <si>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</si>
  <si>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</si>
  <si>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</si>
  <si>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</si>
  <si>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</si>
  <si>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</si>
  <si>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</si>
  <si>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</si>
  <si>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</si>
  <si>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</si>
  <si>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</si>
  <si>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</si>
  <si>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</si>
  <si>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</si>
  <si>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</si>
  <si>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</si>
  <si>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</si>
  <si>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</si>
  <si>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</si>
  <si>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</si>
  <si>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</si>
  <si>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</si>
  <si>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</si>
  <si>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</si>
  <si>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</si>
  <si>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</si>
  <si>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</si>
  <si>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</si>
  <si>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</si>
  <si>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</si>
  <si>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</si>
  <si>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</si>
  <si>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</si>
  <si>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</si>
  <si>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</si>
  <si>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</si>
  <si>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</si>
  <si>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</si>
  <si>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</si>
  <si>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</si>
  <si>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</si>
  <si>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</si>
  <si>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</si>
  <si>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</si>
  <si>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</si>
  <si>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</si>
  <si>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</si>
  <si>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</si>
  <si>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</si>
  <si>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</si>
  <si>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</si>
  <si>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</si>
  <si>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</si>
  <si>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</si>
  <si>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</si>
  <si>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</si>
  <si>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</si>
  <si>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</si>
  <si>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</si>
  <si>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</si>
  <si>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</si>
  <si>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</si>
  <si>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</si>
  <si>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</si>
  <si>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</si>
  <si>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</si>
  <si>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</si>
  <si>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</si>
  <si>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</si>
  <si>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</si>
  <si>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</si>
  <si>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</si>
  <si>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</si>
  <si>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</si>
  <si>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</si>
  <si>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</si>
  <si>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</si>
  <si>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</si>
  <si>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</si>
  <si>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</si>
  <si>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</si>
  <si>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</si>
  <si>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</si>
  <si>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</si>
  <si>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</si>
  <si>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</si>
  <si>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</si>
  <si>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</si>
  <si>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</si>
  <si>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</si>
  <si>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</si>
  <si>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</si>
  <si>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</si>
  <si>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</si>
  <si>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</si>
  <si>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</si>
  <si>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</si>
  <si>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</si>
  <si>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</si>
  <si>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</si>
  <si>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</si>
  <si>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</si>
  <si>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</si>
  <si>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</si>
  <si>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</si>
  <si>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</si>
  <si>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</si>
  <si>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</si>
  <si>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</si>
  <si>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</si>
  <si>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</si>
  <si>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</si>
  <si>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</si>
  <si>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</si>
  <si>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</si>
  <si>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</si>
  <si>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</si>
  <si>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</si>
  <si>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</si>
  <si>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</si>
  <si>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</si>
  <si>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</si>
  <si>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</si>
  <si>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</si>
  <si>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</si>
  <si>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</si>
  <si>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</si>
  <si>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</si>
  <si>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</si>
  <si>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</si>
  <si>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</si>
  <si>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</si>
  <si>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</si>
  <si>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</si>
  <si>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</si>
  <si>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</si>
  <si>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</si>
  <si>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</si>
  <si>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</si>
  <si>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</si>
  <si>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</si>
  <si>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</si>
  <si>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</si>
  <si>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</si>
  <si>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</si>
  <si>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</si>
  <si>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</si>
  <si>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</si>
  <si>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</si>
  <si>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</si>
  <si>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</si>
  <si>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</si>
  <si>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</si>
  <si>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</si>
  <si>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</si>
  <si>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</si>
  <si>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</si>
  <si>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</si>
  <si>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</si>
  <si>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</si>
  <si>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</si>
  <si>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</si>
  <si>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</si>
  <si>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</si>
  <si>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</si>
  <si>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</si>
  <si>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</si>
  <si>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</si>
  <si>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</si>
  <si>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</si>
  <si>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</si>
  <si>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</si>
  <si>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</si>
  <si>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</si>
  <si>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</si>
  <si>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</si>
  <si>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</si>
  <si>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</si>
  <si>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</si>
  <si>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</si>
  <si>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</si>
  <si>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</si>
  <si>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</si>
  <si>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</si>
  <si>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</si>
  <si>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</si>
  <si>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</si>
  <si>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</si>
  <si>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</si>
  <si>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</si>
  <si>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</si>
  <si>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</si>
  <si>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</si>
  <si>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</si>
  <si>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</si>
  <si>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</si>
  <si>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</si>
  <si>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</si>
  <si>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</si>
  <si>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</si>
  <si>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</si>
  <si>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</si>
  <si>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</si>
  <si>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</si>
  <si>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</si>
  <si>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</si>
  <si>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</si>
  <si>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</si>
  <si>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</si>
  <si>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</si>
  <si>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</si>
  <si>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</si>
  <si>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</si>
  <si>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</si>
  <si>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</si>
  <si>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</si>
  <si>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</si>
  <si>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</si>
  <si>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</si>
  <si>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</si>
  <si>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</si>
  <si>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</si>
  <si>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</si>
  <si>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</si>
  <si>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</si>
  <si>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</si>
  <si>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</si>
  <si>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</si>
  <si>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</si>
  <si>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</si>
  <si>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</si>
  <si>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</si>
  <si>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</si>
  <si>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</si>
  <si>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</si>
  <si>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</si>
  <si>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</si>
  <si>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</si>
  <si>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</si>
  <si>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</si>
  <si>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</si>
  <si>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</si>
  <si>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</si>
  <si>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</si>
  <si>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</si>
  <si>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</si>
  <si>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</si>
  <si>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</si>
  <si>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</si>
  <si>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</si>
  <si>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</si>
  <si>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</si>
  <si>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</si>
  <si>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</si>
  <si>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</si>
  <si>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</si>
  <si>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</si>
  <si>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</si>
  <si>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</si>
  <si>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</si>
  <si>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</si>
  <si>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</si>
  <si>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</si>
  <si>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</si>
  <si>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</si>
  <si>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</si>
  <si>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</si>
  <si>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</si>
  <si>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</si>
  <si>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</si>
  <si>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</si>
  <si>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</si>
  <si>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</si>
  <si>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</si>
  <si>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</si>
  <si>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</si>
  <si>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</si>
  <si>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</si>
  <si>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</si>
  <si>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</si>
  <si>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</si>
  <si>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</si>
  <si>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</si>
  <si>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</si>
  <si>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</si>
  <si>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</si>
  <si>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</si>
  <si>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</si>
  <si>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</si>
  <si>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</si>
  <si>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</si>
  <si>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</si>
  <si>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</si>
  <si>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</si>
  <si>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</si>
  <si>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</si>
  <si>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</si>
  <si>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</si>
  <si>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</si>
  <si>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</si>
  <si>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</si>
  <si>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</si>
  <si>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</si>
  <si>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</si>
  <si>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</si>
  <si>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</si>
  <si>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</si>
  <si>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</si>
  <si>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</si>
  <si>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</si>
  <si>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</si>
  <si>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</si>
  <si>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</si>
  <si>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</si>
  <si>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</si>
  <si>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</si>
  <si>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</si>
  <si>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</si>
  <si>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</si>
  <si>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</si>
  <si>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</si>
  <si>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</si>
  <si>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</si>
  <si>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</si>
  <si>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</si>
  <si>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</si>
  <si>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</si>
  <si>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</si>
  <si>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</si>
  <si>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</si>
  <si>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</si>
  <si>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</si>
  <si>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</si>
  <si>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</si>
  <si>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</si>
  <si>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</si>
  <si>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</si>
  <si>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</si>
  <si>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</si>
  <si>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</si>
  <si>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</si>
  <si>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</si>
  <si>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</si>
  <si>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</si>
  <si>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</si>
  <si>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</si>
  <si>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</si>
  <si>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</si>
  <si>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</si>
  <si>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</si>
  <si>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</si>
  <si>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</si>
  <si>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</si>
  <si>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</si>
  <si>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</si>
  <si>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</si>
  <si>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</si>
  <si>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</si>
  <si>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</si>
  <si>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</si>
  <si>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</si>
  <si>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</si>
  <si>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</si>
  <si>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</si>
  <si>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</si>
  <si>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</si>
  <si>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</si>
  <si>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</si>
  <si>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</si>
  <si>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</si>
  <si>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</si>
  <si>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</si>
  <si>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</si>
  <si>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</si>
  <si>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</si>
  <si>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</si>
  <si>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</si>
  <si>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</si>
  <si>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</si>
  <si>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</si>
  <si>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</si>
  <si>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</si>
  <si>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</si>
  <si>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</si>
  <si>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</si>
  <si>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</si>
  <si>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</si>
  <si>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</si>
  <si>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</si>
  <si>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</si>
  <si>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</si>
  <si>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</si>
  <si>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</si>
  <si>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</si>
  <si>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</si>
  <si>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</si>
  <si>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</si>
  <si>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</si>
  <si>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</si>
  <si>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</si>
  <si>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</si>
  <si>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</si>
  <si>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</si>
  <si>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</si>
  <si>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</si>
  <si>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</si>
  <si>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</si>
  <si>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</si>
  <si>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</si>
  <si>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</si>
  <si>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</si>
  <si>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</si>
  <si>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</si>
  <si>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</si>
  <si>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</si>
  <si>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</si>
  <si>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</si>
  <si>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</si>
  <si>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</si>
  <si>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</si>
  <si>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</si>
  <si>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</si>
  <si>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</si>
  <si>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</si>
  <si>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</si>
  <si>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</si>
  <si>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</si>
  <si>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</si>
  <si>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</si>
  <si>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</si>
  <si>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</si>
  <si>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</si>
  <si>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</si>
  <si>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</si>
  <si>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</si>
  <si>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</si>
  <si>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</si>
  <si>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</si>
  <si>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</si>
  <si>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</si>
  <si>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</si>
  <si>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</si>
  <si>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</si>
  <si>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</si>
  <si>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</si>
  <si>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</si>
  <si>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</si>
  <si>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</si>
  <si>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</si>
  <si>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</si>
  <si>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</si>
  <si>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</si>
  <si>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</si>
  <si>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</si>
  <si>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</si>
  <si>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</si>
  <si>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</si>
  <si>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</si>
  <si>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</si>
  <si>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</si>
  <si>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</si>
  <si>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</si>
  <si>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</si>
  <si>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</si>
  <si>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</si>
  <si>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</si>
  <si>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</si>
  <si>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</si>
  <si>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</si>
  <si>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</si>
  <si>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</si>
  <si>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</si>
  <si>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</si>
  <si>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</si>
  <si>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</si>
  <si>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</si>
  <si>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</si>
  <si>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</si>
  <si>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</si>
  <si>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</si>
  <si>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</si>
  <si>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</si>
  <si>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</si>
  <si>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</si>
  <si>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</si>
  <si>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</si>
  <si>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</si>
  <si>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</si>
  <si>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</si>
  <si>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</si>
  <si>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</si>
  <si>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</si>
  <si>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</si>
  <si>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</si>
  <si>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</si>
  <si>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</si>
  <si>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</si>
  <si>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</si>
  <si>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</si>
  <si>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</si>
  <si>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</si>
  <si>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</si>
  <si>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</si>
  <si>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</si>
  <si>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</si>
  <si>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</si>
  <si>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</si>
  <si>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</si>
  <si>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</si>
  <si>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</si>
  <si>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</si>
  <si>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</si>
  <si>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</si>
  <si>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</si>
  <si>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</si>
  <si>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</si>
  <si>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</si>
  <si>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</si>
  <si>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</si>
  <si>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</si>
  <si>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</si>
  <si>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</si>
  <si>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</si>
  <si>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</si>
  <si>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</si>
  <si>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</si>
  <si>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</si>
  <si>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</si>
  <si>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</si>
  <si>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</si>
  <si>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</si>
  <si>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</si>
  <si>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</si>
  <si>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</si>
  <si>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</si>
  <si>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</si>
  <si>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</si>
  <si>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</si>
  <si>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</si>
  <si>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</si>
  <si>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</si>
  <si>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</si>
  <si>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</si>
  <si>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</si>
  <si>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</si>
  <si>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</si>
  <si>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</si>
  <si>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</si>
  <si>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</si>
  <si>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</si>
  <si>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</si>
  <si>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</si>
  <si>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</si>
  <si>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</si>
  <si>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</si>
  <si>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</si>
  <si>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</si>
  <si>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</si>
  <si>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</si>
  <si>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</si>
  <si>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</si>
  <si>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</si>
  <si>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</si>
  <si>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</si>
  <si>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</si>
  <si>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</si>
  <si>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</si>
  <si>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</si>
  <si>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</si>
  <si>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</si>
  <si>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</si>
  <si>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</si>
  <si>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</si>
  <si>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</si>
  <si>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</si>
  <si>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</si>
  <si>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</si>
  <si>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</si>
  <si>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</si>
  <si>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</si>
  <si>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</si>
  <si>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</si>
  <si>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</si>
  <si>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</si>
  <si>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</si>
  <si>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</si>
  <si>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</si>
  <si>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</si>
  <si>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</si>
  <si>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</si>
  <si>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</si>
  <si>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</si>
  <si>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</si>
  <si>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</si>
  <si>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</si>
  <si>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</si>
  <si>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</si>
  <si>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</si>
  <si>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</si>
  <si>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</si>
  <si>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</si>
  <si>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</si>
  <si>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</si>
  <si>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</si>
  <si>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</si>
  <si>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</si>
  <si>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</si>
  <si>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</si>
  <si>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</si>
  <si>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</si>
  <si>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</si>
  <si>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</si>
  <si>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</si>
  <si>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</si>
  <si>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</si>
  <si>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</si>
  <si>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</si>
  <si>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</si>
  <si>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</si>
  <si>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</si>
  <si>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</si>
  <si>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</si>
  <si>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</si>
  <si>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</si>
  <si>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</si>
  <si>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</si>
  <si>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</si>
  <si>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</si>
  <si>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</si>
  <si>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</si>
  <si>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</si>
  <si>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</si>
  <si>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</si>
  <si>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</si>
  <si>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</si>
  <si>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</si>
  <si>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</si>
  <si>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</si>
  <si>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</si>
  <si>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</si>
  <si>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</si>
  <si>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</si>
  <si>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</si>
  <si>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</si>
  <si>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</si>
  <si>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</si>
  <si>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</si>
  <si>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</si>
  <si>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</si>
  <si>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</si>
  <si>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</si>
  <si>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</si>
  <si>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</si>
  <si>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</si>
  <si>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</si>
  <si>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</si>
  <si>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</si>
  <si>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</si>
  <si>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</si>
  <si>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</si>
  <si>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</si>
  <si>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</si>
  <si>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</si>
  <si>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</si>
  <si>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</si>
  <si>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</si>
  <si>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</si>
  <si>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</si>
  <si>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</si>
  <si>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</si>
  <si>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</si>
  <si>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</si>
  <si>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</si>
  <si>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</si>
  <si>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</si>
  <si>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</si>
  <si>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</si>
  <si>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</si>
  <si>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</si>
  <si>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</si>
  <si>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</si>
  <si>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</si>
  <si>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</si>
  <si>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</si>
  <si>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</si>
  <si>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</si>
  <si>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</si>
  <si>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</si>
  <si>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</si>
  <si>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</si>
  <si>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</si>
  <si>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</si>
  <si>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</si>
  <si>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</si>
  <si>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</si>
  <si>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</si>
  <si>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</si>
  <si>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</si>
  <si>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</si>
  <si>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</si>
  <si>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</si>
  <si>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</si>
  <si>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</si>
  <si>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</si>
  <si>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</si>
  <si>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</si>
  <si>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</si>
  <si>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</si>
  <si>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</si>
  <si>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</si>
  <si>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</si>
  <si>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</si>
  <si>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</si>
  <si>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</si>
  <si>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</si>
  <si>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</si>
  <si>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</si>
  <si>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</si>
  <si>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</si>
  <si>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</si>
  <si>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</si>
  <si>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</si>
  <si>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</si>
  <si>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</si>
  <si>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</si>
  <si>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</si>
  <si>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</si>
  <si>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</si>
  <si>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</si>
  <si>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</si>
  <si>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</si>
  <si>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</si>
  <si>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</si>
  <si>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</si>
  <si>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</si>
  <si>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</si>
  <si>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</si>
  <si>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</si>
  <si>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</si>
  <si>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</si>
  <si>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</si>
  <si>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</si>
  <si>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</si>
  <si>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</si>
  <si>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</si>
  <si>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</si>
  <si>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</si>
  <si>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</si>
  <si>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</si>
  <si>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</si>
  <si>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</si>
  <si>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</si>
  <si>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</si>
  <si>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</si>
  <si>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</si>
  <si>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</si>
  <si>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</si>
  <si>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</si>
  <si>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</si>
  <si>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</si>
  <si>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</si>
  <si>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</si>
  <si>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</si>
  <si>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</si>
  <si>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</si>
  <si>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</si>
  <si>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</si>
  <si>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</si>
  <si>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</si>
  <si>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</si>
  <si>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</si>
  <si>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</si>
  <si>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</si>
  <si>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</si>
  <si>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</si>
  <si>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</si>
  <si>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</si>
  <si>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</si>
  <si>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</si>
  <si>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</si>
  <si>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</si>
  <si>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</si>
  <si>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</si>
  <si>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</si>
  <si>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</si>
  <si>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</si>
  <si>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</si>
  <si>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</si>
  <si>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</si>
  <si>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</si>
  <si>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</si>
  <si>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</si>
  <si>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</si>
  <si>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</si>
  <si>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</si>
  <si>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</si>
  <si>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</si>
  <si>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</si>
  <si>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</si>
  <si>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</si>
  <si>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</si>
  <si>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</si>
  <si>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</si>
  <si>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</si>
  <si>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</si>
  <si>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</si>
  <si>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</si>
  <si>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</si>
  <si>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</si>
  <si>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</si>
  <si>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</si>
  <si>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</si>
  <si>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</si>
  <si>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</si>
  <si>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</si>
  <si>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</si>
  <si>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</si>
  <si>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</si>
  <si>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</si>
  <si>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</si>
  <si>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</si>
  <si>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</si>
  <si>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</si>
  <si>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</si>
  <si>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</si>
  <si>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</si>
  <si>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</si>
  <si>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</si>
  <si>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</si>
  <si>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</si>
  <si>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</si>
  <si>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</si>
  <si>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</si>
  <si>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</si>
  <si>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</si>
  <si>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</si>
  <si>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</si>
  <si>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</si>
  <si>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</si>
  <si>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</si>
  <si>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</si>
  <si>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</si>
  <si>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</si>
  <si>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</si>
  <si>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</si>
  <si>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</si>
  <si>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</si>
  <si>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</si>
  <si>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</si>
  <si>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</si>
  <si>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</si>
  <si>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</si>
  <si>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</si>
  <si>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</si>
  <si>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</si>
  <si>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</si>
  <si>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</si>
  <si>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</si>
  <si>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</si>
  <si>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</si>
  <si>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</si>
  <si>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</si>
  <si>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</si>
  <si>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</si>
  <si>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</si>
  <si>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</si>
  <si>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</si>
  <si>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</si>
  <si>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</si>
  <si>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</si>
  <si>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</si>
  <si>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</si>
  <si>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</si>
  <si>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</si>
  <si>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</si>
  <si>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</si>
  <si>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</si>
  <si>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</si>
  <si>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</si>
  <si>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</si>
  <si>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</si>
  <si>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</si>
  <si>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</si>
  <si>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</si>
  <si>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</si>
  <si>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</si>
  <si>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</si>
  <si>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</si>
  <si>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</si>
  <si>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</si>
  <si>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</si>
  <si>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</si>
  <si>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</si>
  <si>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</si>
  <si>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</si>
  <si>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</si>
  <si>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</si>
  <si>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</si>
  <si>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</si>
  <si>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</si>
  <si>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</si>
  <si>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</si>
  <si>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</si>
  <si>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</si>
  <si>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</si>
  <si>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</si>
  <si>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</si>
  <si>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</si>
  <si>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</si>
  <si>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</si>
  <si>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</si>
  <si>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</si>
  <si>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</si>
  <si>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</si>
  <si>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</si>
  <si>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</si>
  <si>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</si>
  <si>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</si>
  <si>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</si>
  <si>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</si>
  <si>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</si>
  <si>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</si>
  <si>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</si>
  <si>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</si>
  <si>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</si>
  <si>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</si>
  <si>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</si>
  <si>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</si>
  <si>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</si>
  <si>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</si>
  <si>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</si>
  <si>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</si>
  <si>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</si>
  <si>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</si>
  <si>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</si>
  <si>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</si>
  <si>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</si>
  <si>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</si>
  <si>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</si>
  <si>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</si>
  <si>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</si>
  <si>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</si>
  <si>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</si>
  <si>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</si>
  <si>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</si>
  <si>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</si>
  <si>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</si>
  <si>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</si>
  <si>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</si>
  <si>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</si>
  <si>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</si>
  <si>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</si>
  <si>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</si>
  <si>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</si>
  <si>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</si>
  <si>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</si>
  <si>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</si>
  <si>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</si>
  <si>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</si>
  <si>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</si>
  <si>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</si>
  <si>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</si>
  <si>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</si>
  <si>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</si>
  <si>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</si>
  <si>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</si>
  <si>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</si>
  <si>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</si>
  <si>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</si>
  <si>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</si>
  <si>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</si>
  <si>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</si>
  <si>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</si>
  <si>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</si>
  <si>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</si>
  <si>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</si>
  <si>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</si>
  <si>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</si>
  <si>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</si>
  <si>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</si>
  <si>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</si>
  <si>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</si>
  <si>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</si>
  <si>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</si>
  <si>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</si>
  <si>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</si>
  <si>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</si>
  <si>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</si>
  <si>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</si>
  <si>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</si>
  <si>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</si>
  <si>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</si>
  <si>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</si>
  <si>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</si>
  <si>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</si>
  <si>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</si>
  <si>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</si>
  <si>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</si>
  <si>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</si>
  <si>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</si>
  <si>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</si>
  <si>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</si>
  <si>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</si>
  <si>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</si>
  <si>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</si>
  <si>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</si>
  <si>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</si>
  <si>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</si>
  <si>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</si>
  <si>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</si>
  <si>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</si>
  <si>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</si>
  <si>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</si>
  <si>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</si>
  <si>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</si>
  <si>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</si>
  <si>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</si>
  <si>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</si>
  <si>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</si>
  <si>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</si>
  <si>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</si>
  <si>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</si>
  <si>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</si>
  <si>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</si>
  <si>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</si>
  <si>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</si>
  <si>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</si>
  <si>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</si>
  <si>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</si>
  <si>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</si>
  <si>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</si>
  <si>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</si>
  <si>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</si>
  <si>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</si>
  <si>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</si>
  <si>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</si>
  <si>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</si>
  <si>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</si>
  <si>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</si>
  <si>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</si>
  <si>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</si>
  <si>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</si>
  <si>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</si>
  <si>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</si>
  <si>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</si>
  <si>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</si>
  <si>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</si>
  <si>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</si>
  <si>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</si>
  <si>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</si>
  <si>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</si>
  <si>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</si>
  <si>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</si>
  <si>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</si>
  <si>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</si>
  <si>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</si>
  <si>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</si>
  <si>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</si>
  <si>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</si>
  <si>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</si>
  <si>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</si>
  <si>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</si>
  <si>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</si>
  <si>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</si>
  <si>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</si>
  <si>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</si>
  <si>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</si>
  <si>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</si>
  <si>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</si>
  <si>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</si>
  <si>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</si>
  <si>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</si>
  <si>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</si>
  <si>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</si>
  <si>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</si>
  <si>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</si>
  <si>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</si>
  <si>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</si>
  <si>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</si>
  <si>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</si>
  <si>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</si>
  <si>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</si>
  <si>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</si>
  <si>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</si>
  <si>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</si>
  <si>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</si>
  <si>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</si>
  <si>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</si>
  <si>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</si>
  <si>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</si>
  <si>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</si>
  <si>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</si>
  <si>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</si>
  <si>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</si>
  <si>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</si>
  <si>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</si>
  <si>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</si>
  <si>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</si>
  <si>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</si>
  <si>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</si>
  <si>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</si>
  <si>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</si>
  <si>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</si>
  <si>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</si>
  <si>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</si>
  <si>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</si>
  <si>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</si>
  <si>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</si>
  <si>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</si>
  <si>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</si>
  <si>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</si>
  <si>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</si>
  <si>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</si>
  <si>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</si>
  <si>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</si>
  <si>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</si>
  <si>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</si>
  <si>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</si>
  <si>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</si>
  <si>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</si>
  <si>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</si>
  <si>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</si>
  <si>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</si>
  <si>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</si>
  <si>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</si>
  <si>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</si>
  <si>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</si>
  <si>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</si>
  <si>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</si>
  <si>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</si>
  <si>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</si>
  <si>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</si>
  <si>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</si>
  <si>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</si>
  <si>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</si>
  <si>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</si>
  <si>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</si>
  <si>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</si>
  <si>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</si>
  <si>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</si>
  <si>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</si>
  <si>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</si>
  <si>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</si>
  <si>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</si>
  <si>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</si>
  <si>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</si>
  <si>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</si>
  <si>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</si>
  <si>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</si>
  <si>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</si>
  <si>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</si>
  <si>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</si>
  <si>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</si>
  <si>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</si>
  <si>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</si>
  <si>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</si>
  <si>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</si>
  <si>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</si>
  <si>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</si>
  <si>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</si>
  <si>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</si>
  <si>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</si>
  <si>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</si>
  <si>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</si>
  <si>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</si>
  <si>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</si>
  <si>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</si>
  <si>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</si>
  <si>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</si>
  <si>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</si>
  <si>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</si>
  <si>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</si>
  <si>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</si>
  <si>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</si>
  <si>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</si>
  <si>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</si>
  <si>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</si>
  <si>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</si>
  <si>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</si>
  <si>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</si>
  <si>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</si>
  <si>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</si>
  <si>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</si>
  <si>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</si>
  <si>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</si>
  <si>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</si>
  <si>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</si>
  <si>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</si>
  <si>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</si>
  <si>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</si>
  <si>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</si>
  <si>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</si>
  <si>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</si>
  <si>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</si>
  <si>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</si>
  <si>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</si>
  <si>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</si>
  <si>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</si>
  <si>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</si>
  <si>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</si>
  <si>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</si>
  <si>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</si>
  <si>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</si>
  <si>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</si>
  <si>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</si>
  <si>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</si>
  <si>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</si>
  <si>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</si>
  <si>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</si>
  <si>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</si>
  <si>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</si>
  <si>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</si>
  <si>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</si>
  <si>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</si>
  <si>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</si>
  <si>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</si>
  <si>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</si>
  <si>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</si>
  <si>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</si>
  <si>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</si>
  <si>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</si>
  <si>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</si>
  <si>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</si>
  <si>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</si>
  <si>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</si>
  <si>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</si>
  <si>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</si>
  <si>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</si>
  <si>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</si>
  <si>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</si>
  <si>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</si>
  <si>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</si>
  <si>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</si>
  <si>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</si>
  <si>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</si>
  <si>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</si>
  <si>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</si>
  <si>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</si>
  <si>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</si>
  <si>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</si>
  <si>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</si>
  <si>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</si>
  <si>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</si>
  <si>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</si>
  <si>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</si>
  <si>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</si>
  <si>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</si>
  <si>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</si>
  <si>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</si>
  <si>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</si>
  <si>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</si>
  <si>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</si>
  <si>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</si>
  <si>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</si>
  <si>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</si>
  <si>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</si>
  <si>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</si>
  <si>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</si>
  <si>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</si>
  <si>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</si>
  <si>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</si>
  <si>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</si>
  <si>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</si>
  <si>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</si>
  <si>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</si>
  <si>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</si>
  <si>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</si>
  <si>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</si>
  <si>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</si>
  <si>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</si>
  <si>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</si>
  <si>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</si>
  <si>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</si>
  <si>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</si>
  <si>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</si>
  <si>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</si>
  <si>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</si>
  <si>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</si>
  <si>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</si>
  <si>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</si>
  <si>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</si>
  <si>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</si>
  <si>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</si>
  <si>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</si>
  <si>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</si>
  <si>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</si>
  <si>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</si>
  <si>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</si>
  <si>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</si>
  <si>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</si>
  <si>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</si>
  <si>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</si>
  <si>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</si>
  <si>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</si>
  <si>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</si>
  <si>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</si>
  <si>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</si>
  <si>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</si>
  <si>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</si>
  <si>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</si>
  <si>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</si>
  <si>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</si>
  <si>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</si>
  <si>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</si>
  <si>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</si>
  <si>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</si>
  <si>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</si>
  <si>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</si>
  <si>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</si>
  <si>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</si>
  <si>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</si>
  <si>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</si>
  <si>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</si>
  <si>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</si>
  <si>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</si>
  <si>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</si>
  <si>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</si>
  <si>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</si>
  <si>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</si>
  <si>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</si>
  <si>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</si>
  <si>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</si>
  <si>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</si>
  <si>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</si>
  <si>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</si>
  <si>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</si>
  <si>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</si>
  <si>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</si>
  <si>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</si>
  <si>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</si>
  <si>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</si>
  <si>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</si>
  <si>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</si>
  <si>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</si>
  <si>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</si>
  <si>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</si>
  <si>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</si>
  <si>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</si>
  <si>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</si>
  <si>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</si>
  <si>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</si>
  <si>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</si>
  <si>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</si>
  <si>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</si>
  <si>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</si>
  <si>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</si>
  <si>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</si>
  <si>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</si>
  <si>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</si>
  <si>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</si>
  <si>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</si>
  <si>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</si>
  <si>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</si>
  <si>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</si>
  <si>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</si>
  <si>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</si>
  <si>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</si>
  <si>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</si>
  <si>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</si>
  <si>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</si>
  <si>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</si>
  <si>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</si>
  <si>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</si>
  <si>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</si>
  <si>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</si>
  <si>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</si>
  <si>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</si>
  <si>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</si>
  <si>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</si>
  <si>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</si>
  <si>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</si>
  <si>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</si>
  <si>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</si>
  <si>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</si>
  <si>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</si>
  <si>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</si>
  <si>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</si>
  <si>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</si>
  <si>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</si>
  <si>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</si>
  <si>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</si>
  <si>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</si>
  <si>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</si>
  <si>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</si>
  <si>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</si>
  <si>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</si>
  <si>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</si>
  <si>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</si>
  <si>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</si>
  <si>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</si>
  <si>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</si>
  <si>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</si>
  <si>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</si>
  <si>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</si>
  <si>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</si>
  <si>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</si>
  <si>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</si>
  <si>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</si>
  <si>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</si>
  <si>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</si>
  <si>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</si>
  <si>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</si>
  <si>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</si>
  <si>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</si>
  <si>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</si>
  <si>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</si>
  <si>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</si>
  <si>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</si>
  <si>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</si>
  <si>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</si>
  <si>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</si>
  <si>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</si>
  <si>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</si>
  <si>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</si>
  <si>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</si>
  <si>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</si>
  <si>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</si>
  <si>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</si>
  <si>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</si>
  <si>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</si>
  <si>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</si>
  <si>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</si>
  <si>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</si>
  <si>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</si>
  <si>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</si>
  <si>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</si>
  <si>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</si>
  <si>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</si>
  <si>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</si>
  <si>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</si>
  <si>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</si>
  <si>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</si>
  <si>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</si>
  <si>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</si>
  <si>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</si>
  <si>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</si>
  <si>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</si>
  <si>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</si>
  <si>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</si>
  <si>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</si>
  <si>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</si>
  <si>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</si>
  <si>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</si>
  <si>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</si>
  <si>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</si>
  <si>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</si>
  <si>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</si>
  <si>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</si>
  <si>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</si>
  <si>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</si>
  <si>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</si>
  <si>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</si>
  <si>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</si>
  <si>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</si>
  <si>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</si>
  <si>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</si>
  <si>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</si>
  <si>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</si>
  <si>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</si>
  <si>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</si>
  <si>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</si>
  <si>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</si>
  <si>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</si>
  <si>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</si>
  <si>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</si>
  <si>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</si>
  <si>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</si>
  <si>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</si>
  <si>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</si>
  <si>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</si>
  <si>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</si>
  <si>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</si>
  <si>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</si>
  <si>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</si>
  <si>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</si>
  <si>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</si>
  <si>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</si>
  <si>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</si>
  <si>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</si>
  <si>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</si>
  <si>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</si>
  <si>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</si>
  <si>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</si>
  <si>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</si>
  <si>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</si>
  <si>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</si>
  <si>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</si>
  <si>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</si>
  <si>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</si>
  <si>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</si>
  <si>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</si>
  <si>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</si>
  <si>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</si>
  <si>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</si>
  <si>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</si>
  <si>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</si>
  <si>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</si>
  <si>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</si>
  <si>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</si>
  <si>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</si>
  <si>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</si>
  <si>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</si>
  <si>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</si>
  <si>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</si>
  <si>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</si>
  <si>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</si>
  <si>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</si>
  <si>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</si>
  <si>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</si>
  <si>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</si>
  <si>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</si>
  <si>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</si>
  <si>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</si>
  <si>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</si>
  <si>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</si>
  <si>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</si>
  <si>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</si>
  <si>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</si>
  <si>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</si>
  <si>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</si>
  <si>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</si>
  <si>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</si>
  <si>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</si>
  <si>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</si>
  <si>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</si>
  <si>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</si>
  <si>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</si>
  <si>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</si>
  <si>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</si>
  <si>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</si>
  <si>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</si>
  <si>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</si>
  <si>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</si>
  <si>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</si>
  <si>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</si>
  <si>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</si>
  <si>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</si>
  <si>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</si>
  <si>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</si>
  <si>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</si>
  <si>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</si>
  <si>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</si>
  <si>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</si>
  <si>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</si>
  <si>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</si>
  <si>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</si>
  <si>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</si>
  <si>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</si>
  <si>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</si>
  <si>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</si>
  <si>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</si>
  <si>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</si>
  <si>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</si>
  <si>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</si>
  <si>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</si>
  <si>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</si>
  <si>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</si>
  <si>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</si>
  <si>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</si>
  <si>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</si>
  <si>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</si>
  <si>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</si>
  <si>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</si>
  <si>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</si>
  <si>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</si>
  <si>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</si>
  <si>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</si>
  <si>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</si>
  <si>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</si>
  <si>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</si>
  <si>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</si>
  <si>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</si>
  <si>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</si>
  <si>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</si>
  <si>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</si>
  <si>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</si>
  <si>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</si>
  <si>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</si>
  <si>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</si>
  <si>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</si>
  <si>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</si>
  <si>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</si>
  <si>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</si>
  <si>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</si>
  <si>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</si>
  <si>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</si>
  <si>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</si>
  <si>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</si>
  <si>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</si>
  <si>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</si>
  <si>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</si>
  <si>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</si>
  <si>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</si>
  <si>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</si>
  <si>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</si>
  <si>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</si>
  <si>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</si>
  <si>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</si>
  <si>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</si>
  <si>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</si>
  <si>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</si>
  <si>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</si>
  <si>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</si>
  <si>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</si>
  <si>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</si>
  <si>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</si>
  <si>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</si>
  <si>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</si>
  <si>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</si>
  <si>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</si>
  <si>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</si>
  <si>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</si>
  <si>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</si>
  <si>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</si>
  <si>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</si>
  <si>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</si>
  <si>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</si>
  <si>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</si>
  <si>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</si>
  <si>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</si>
  <si>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</si>
  <si>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</si>
  <si>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</si>
  <si>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</si>
  <si>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</si>
  <si>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</si>
  <si>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</si>
  <si>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</si>
  <si>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</si>
  <si>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</si>
  <si>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</si>
  <si>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</si>
  <si>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</si>
  <si>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</si>
  <si>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</si>
  <si>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</si>
  <si>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</si>
  <si>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</si>
  <si>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</si>
  <si>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</si>
  <si>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</si>
  <si>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</si>
  <si>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</si>
  <si>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</si>
  <si>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</si>
  <si>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</si>
  <si>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</si>
  <si>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</si>
  <si>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</si>
  <si>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</si>
  <si>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</si>
  <si>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</si>
  <si>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</si>
  <si>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</si>
  <si>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</si>
  <si>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</si>
  <si>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</si>
  <si>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</si>
  <si>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</si>
  <si>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</si>
  <si>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</si>
  <si>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</si>
  <si>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</si>
  <si>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</si>
  <si>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</si>
  <si>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</si>
  <si>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</si>
  <si>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</si>
  <si>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</si>
  <si>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</si>
  <si>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</si>
  <si>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</si>
  <si>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</si>
  <si>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</si>
  <si>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</si>
  <si>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</si>
  <si>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</si>
  <si>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</si>
  <si>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</si>
  <si>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</si>
  <si>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</si>
  <si>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</si>
  <si>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</si>
  <si>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</si>
  <si>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</si>
  <si>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</si>
  <si>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</si>
  <si>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</si>
  <si>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</si>
  <si>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</si>
  <si>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</si>
  <si>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</si>
  <si>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</si>
  <si>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</si>
  <si>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</si>
  <si>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</si>
  <si>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</si>
  <si>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</si>
  <si>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</si>
  <si>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</si>
  <si>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</si>
  <si>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</si>
  <si>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</si>
  <si>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</si>
  <si>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</si>
  <si>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</si>
  <si>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</si>
  <si>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</si>
  <si>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</si>
  <si>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</si>
  <si>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</si>
  <si>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</si>
  <si>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</si>
  <si>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</si>
  <si>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</si>
  <si>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</si>
  <si>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</si>
  <si>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</si>
  <si>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</si>
  <si>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</si>
  <si>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</si>
  <si>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</si>
  <si>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</si>
  <si>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</si>
  <si>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</si>
  <si>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</si>
  <si>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</si>
  <si>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</si>
  <si>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</si>
  <si>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</si>
  <si>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</si>
  <si>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</si>
  <si>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</si>
  <si>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</si>
  <si>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</si>
  <si>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</si>
  <si>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</si>
  <si>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</si>
  <si>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</si>
  <si>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</si>
  <si>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</si>
  <si>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</si>
  <si>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</si>
  <si>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</si>
  <si>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</si>
  <si>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</si>
  <si>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</si>
  <si>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</si>
  <si>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</si>
  <si>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</si>
  <si>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</si>
  <si>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</si>
  <si>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</si>
  <si>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</si>
  <si>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</si>
  <si>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</si>
  <si>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</si>
  <si>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</si>
  <si>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</si>
  <si>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</si>
  <si>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</si>
  <si>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</si>
  <si>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</si>
  <si>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</si>
  <si>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</si>
  <si>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</si>
  <si>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</si>
  <si>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</si>
  <si>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</si>
  <si>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</si>
  <si>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</si>
  <si>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</si>
  <si>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</si>
  <si>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</si>
  <si>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</si>
  <si>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</si>
  <si>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</si>
  <si>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</si>
  <si>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</si>
  <si>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</si>
  <si>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</si>
  <si>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</si>
  <si>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</si>
  <si>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</si>
  <si>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</si>
  <si>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</si>
  <si>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</si>
  <si>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</si>
  <si>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</si>
  <si>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</si>
  <si>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</si>
  <si>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</si>
  <si>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</si>
  <si>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</si>
  <si>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</si>
  <si>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</si>
  <si>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</si>
  <si>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</si>
  <si>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</si>
  <si>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</si>
  <si>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</si>
  <si>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</si>
  <si>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</si>
  <si>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</si>
  <si>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</si>
  <si>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</si>
  <si>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</si>
  <si>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</si>
  <si>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</si>
  <si>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</si>
  <si>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</si>
  <si>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</si>
  <si>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</si>
  <si>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</si>
  <si>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</si>
  <si>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</si>
  <si>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</si>
  <si>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</si>
  <si>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</si>
  <si>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</si>
  <si>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</si>
  <si>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</si>
  <si>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</si>
  <si>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</si>
  <si>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</si>
  <si>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</si>
  <si>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</si>
  <si>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</si>
  <si>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</si>
  <si>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</si>
  <si>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</si>
  <si>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</si>
  <si>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</si>
  <si>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</si>
  <si>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</si>
  <si>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</si>
  <si>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</si>
  <si>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</si>
  <si>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</si>
  <si>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</si>
  <si>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</si>
  <si>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</si>
  <si>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</si>
  <si>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</si>
  <si>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</si>
  <si>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</si>
  <si>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</si>
  <si>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</si>
  <si>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</si>
  <si>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</si>
  <si>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</si>
  <si>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</si>
  <si>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</si>
  <si>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</si>
  <si>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</si>
  <si>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</si>
  <si>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</si>
  <si>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</si>
  <si>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</si>
  <si>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</si>
  <si>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</si>
  <si>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</si>
  <si>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</si>
  <si>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</si>
  <si>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</si>
  <si>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</si>
  <si>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</si>
  <si>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</si>
  <si>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</si>
  <si>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</si>
  <si>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</si>
  <si>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</si>
  <si>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</si>
  <si>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</si>
  <si>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</si>
  <si>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</si>
  <si>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</si>
  <si>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</si>
  <si>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</si>
  <si>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</si>
  <si>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</si>
  <si>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</si>
  <si>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</si>
  <si>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</si>
  <si>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</si>
  <si>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</si>
  <si>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</si>
  <si>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</si>
  <si>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</si>
  <si>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</si>
  <si>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</si>
  <si>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</si>
  <si>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</si>
  <si>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</si>
  <si>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</si>
  <si>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</si>
  <si>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</si>
  <si>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</si>
  <si>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</si>
  <si>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</si>
  <si>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</si>
  <si>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</si>
  <si>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</si>
  <si>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</si>
  <si>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</si>
  <si>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</si>
  <si>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</si>
  <si>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</si>
  <si>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</si>
  <si>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</si>
  <si>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</si>
  <si>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</si>
  <si>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</si>
  <si>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</si>
  <si>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</si>
  <si>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</si>
  <si>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</si>
  <si>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</si>
  <si>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</si>
  <si>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</si>
  <si>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</si>
  <si>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</si>
  <si>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</si>
  <si>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</si>
  <si>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</si>
  <si>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</si>
  <si>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</si>
  <si>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</si>
  <si>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</si>
  <si>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</si>
  <si>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</si>
  <si>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</si>
  <si>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</si>
  <si>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</si>
  <si>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</si>
  <si>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</si>
  <si>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</si>
  <si>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</si>
  <si>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</si>
  <si>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</si>
  <si>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</si>
  <si>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</si>
  <si>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</si>
  <si>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</si>
  <si>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</si>
  <si>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</si>
  <si>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</si>
  <si>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</si>
  <si>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</si>
  <si>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</si>
  <si>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</si>
  <si>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</si>
  <si>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</si>
  <si>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</si>
  <si>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</si>
  <si>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</si>
  <si>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</si>
  <si>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</si>
  <si>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</si>
  <si>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</si>
  <si>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</si>
  <si>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</si>
  <si>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</si>
  <si>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</si>
  <si>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</si>
  <si>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</si>
  <si>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</si>
  <si>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</si>
  <si>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</si>
  <si>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</si>
  <si>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</si>
  <si>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</si>
  <si>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</si>
  <si>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</si>
  <si>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</si>
  <si>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</si>
  <si>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</si>
  <si>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</si>
  <si>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</si>
  <si>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</si>
  <si>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</si>
  <si>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</si>
  <si>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</si>
  <si>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</si>
  <si>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</si>
  <si>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</si>
  <si>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</si>
  <si>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</si>
  <si>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</si>
  <si>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</si>
  <si>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</si>
  <si>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</si>
  <si>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</si>
  <si>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</si>
  <si>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</si>
  <si>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</si>
  <si>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</si>
  <si>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</si>
  <si>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</si>
  <si>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</si>
  <si>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</si>
  <si>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</si>
  <si>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</si>
  <si>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</si>
  <si>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</si>
  <si>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</si>
  <si>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</si>
  <si>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</si>
  <si>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</si>
  <si>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</si>
  <si>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</si>
  <si>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</si>
  <si>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</si>
  <si>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</si>
  <si>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</si>
  <si>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</si>
  <si>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</si>
  <si>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</si>
  <si>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</si>
  <si>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</si>
  <si>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</si>
  <si>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</si>
  <si>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</si>
  <si>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</si>
  <si>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</si>
  <si>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</si>
  <si>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</si>
  <si>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</si>
  <si>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</si>
  <si>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</si>
  <si>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</si>
  <si>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</si>
  <si>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</si>
  <si>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</si>
  <si>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</si>
  <si>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</si>
  <si>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</si>
  <si>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</si>
  <si>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</si>
  <si>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</si>
  <si>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</si>
  <si>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</si>
  <si>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</si>
  <si>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</si>
  <si>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</si>
  <si>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</si>
  <si>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</si>
  <si>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</si>
  <si>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</si>
  <si>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</si>
  <si>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</si>
  <si>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</si>
  <si>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</si>
  <si>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</si>
  <si>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</si>
  <si>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</si>
  <si>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</si>
  <si>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</si>
  <si>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</si>
  <si>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</si>
  <si>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</si>
  <si>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</si>
  <si>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</si>
  <si>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</si>
  <si>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</si>
  <si>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</si>
  <si>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</si>
  <si>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</si>
  <si>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</si>
  <si>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</si>
  <si>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</si>
  <si>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</si>
  <si>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</si>
  <si>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</si>
  <si>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</si>
  <si>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</si>
  <si>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</si>
  <si>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</si>
  <si>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</si>
  <si>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</si>
  <si>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</si>
  <si>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</si>
  <si>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</si>
  <si>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</si>
  <si>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</si>
  <si>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</si>
  <si>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</si>
  <si>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</si>
  <si>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</si>
  <si>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</si>
  <si>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</si>
  <si>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</si>
  <si>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</si>
  <si>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</si>
  <si>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</si>
  <si>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</si>
  <si>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</si>
  <si>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</si>
  <si>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</si>
  <si>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</si>
  <si>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</si>
  <si>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</si>
  <si>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</si>
  <si>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</si>
  <si>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</si>
  <si>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</si>
  <si>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</si>
  <si>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</si>
  <si>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</si>
  <si>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</si>
  <si>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</si>
  <si>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</si>
  <si>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</si>
  <si>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</si>
  <si>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</si>
  <si>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</si>
  <si>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</si>
  <si>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</si>
  <si>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</si>
  <si>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</si>
  <si>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</si>
  <si>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</si>
  <si>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</si>
  <si>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</si>
  <si>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</si>
  <si>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</si>
  <si>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</si>
  <si>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</si>
  <si>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</si>
  <si>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</si>
  <si>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</si>
  <si>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</si>
  <si>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</si>
  <si>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</si>
  <si>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</si>
  <si>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</si>
  <si>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</si>
  <si>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</si>
  <si>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</si>
  <si>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</si>
  <si>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</si>
  <si>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</si>
  <si>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</si>
  <si>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</si>
  <si>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</si>
  <si>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</si>
  <si>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</si>
  <si>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</si>
  <si>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</si>
  <si>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</si>
  <si>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</si>
  <si>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</si>
  <si>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</si>
  <si>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</si>
  <si>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</si>
  <si>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</si>
  <si>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</si>
  <si>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</si>
  <si>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</si>
  <si>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</si>
  <si>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</si>
  <si>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</si>
  <si>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</si>
  <si>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</si>
  <si>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</si>
  <si>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</si>
  <si>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</si>
  <si>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</si>
  <si>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</si>
  <si>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</si>
  <si>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</si>
  <si>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</si>
  <si>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</si>
  <si>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</si>
  <si>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</si>
  <si>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</si>
  <si>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</si>
  <si>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</si>
  <si>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</si>
  <si>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</si>
  <si>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</si>
  <si>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</si>
  <si>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</si>
  <si>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</si>
  <si>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</si>
  <si>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</si>
  <si>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</si>
  <si>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</si>
  <si>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</si>
  <si>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</si>
  <si>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</si>
  <si>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</si>
  <si>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</si>
  <si>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</si>
  <si>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</si>
  <si>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</si>
  <si>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</si>
  <si>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</si>
  <si>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</si>
  <si>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</si>
  <si>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</si>
  <si>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</si>
  <si>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</si>
  <si>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</si>
  <si>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</si>
  <si>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</si>
  <si>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</si>
  <si>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</si>
  <si>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</si>
  <si>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</si>
  <si>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</si>
  <si>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</si>
  <si>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</si>
  <si>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</si>
  <si>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</si>
  <si>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</si>
  <si>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</si>
  <si>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</si>
  <si>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</si>
  <si>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</si>
  <si>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</si>
  <si>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</si>
  <si>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</si>
  <si>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</si>
  <si>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</si>
  <si>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</si>
  <si>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</si>
  <si>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</si>
  <si>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</si>
  <si>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</si>
  <si>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</si>
  <si>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</si>
  <si>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</si>
  <si>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</si>
  <si>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</si>
  <si>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</si>
  <si>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</si>
  <si>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</si>
  <si>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</si>
  <si>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</si>
  <si>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</si>
  <si>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</si>
  <si>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</si>
  <si>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</si>
  <si>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</si>
  <si>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</si>
  <si>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</si>
  <si>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</si>
  <si>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</si>
  <si>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</si>
  <si>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</si>
  <si>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</si>
  <si>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</si>
  <si>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</si>
  <si>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</si>
  <si>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</si>
  <si>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</si>
  <si>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</si>
  <si>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</si>
  <si>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</si>
  <si>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</si>
  <si>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</si>
  <si>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</si>
  <si>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</si>
  <si>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</si>
  <si>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</si>
  <si>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</si>
  <si>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</si>
  <si>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</si>
  <si>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</si>
  <si>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</si>
  <si>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</si>
  <si>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</si>
  <si>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</si>
  <si>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</si>
  <si>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</si>
  <si>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</si>
  <si>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</si>
  <si>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</si>
  <si>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</si>
  <si>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</si>
  <si>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</si>
  <si>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</si>
  <si>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</si>
  <si>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</si>
  <si>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</si>
  <si>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</si>
  <si>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</si>
  <si>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</si>
  <si>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</si>
  <si>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</si>
  <si>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</si>
  <si>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</si>
  <si>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</si>
  <si>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</si>
  <si>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</si>
  <si>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</si>
  <si>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</si>
  <si>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</si>
  <si>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</si>
  <si>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</si>
  <si>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</si>
  <si>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</si>
  <si>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</si>
  <si>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</si>
  <si>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</si>
  <si>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</si>
  <si>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</si>
  <si>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</si>
  <si>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</si>
  <si>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</si>
  <si>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</si>
  <si>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</si>
  <si>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</si>
  <si>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</si>
  <si>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</si>
  <si>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</si>
  <si>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</si>
  <si>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</si>
  <si>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</si>
  <si>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</si>
  <si>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</si>
  <si>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</si>
  <si>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</si>
  <si>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</si>
  <si>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</si>
  <si>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</si>
  <si>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</si>
  <si>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</si>
  <si>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</si>
  <si>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</si>
  <si>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</si>
  <si>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</si>
  <si>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</si>
  <si>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</si>
  <si>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</si>
  <si>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</si>
  <si>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</si>
  <si>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</si>
  <si>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</si>
  <si>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</si>
  <si>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</si>
  <si>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</si>
  <si>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</si>
  <si>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</si>
  <si>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</si>
  <si>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</si>
  <si>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</si>
  <si>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</si>
  <si>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</si>
  <si>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</si>
  <si>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</si>
  <si>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</si>
  <si>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</si>
  <si>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</si>
  <si>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</si>
  <si>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</si>
  <si>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</si>
  <si>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</si>
  <si>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</si>
  <si>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</si>
  <si>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</si>
  <si>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</si>
  <si>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</si>
  <si>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</si>
  <si>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</si>
  <si>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</si>
  <si>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</si>
  <si>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</si>
  <si>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</si>
  <si>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</si>
  <si>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</si>
  <si>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</si>
  <si>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</si>
  <si>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</si>
  <si>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</si>
  <si>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</si>
  <si>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</si>
  <si>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</si>
  <si>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</si>
  <si>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</si>
  <si>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</si>
  <si>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</si>
  <si>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</si>
  <si>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</si>
  <si>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</si>
  <si>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</si>
  <si>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</si>
  <si>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</si>
  <si>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</si>
  <si>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</si>
  <si>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</si>
  <si>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</si>
  <si>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</si>
  <si>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</si>
  <si>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</si>
  <si>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</si>
  <si>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</si>
  <si>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</si>
  <si>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</si>
  <si>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</si>
  <si>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</si>
  <si>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</si>
  <si>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</si>
  <si>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</si>
  <si>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</si>
  <si>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</si>
  <si>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</si>
  <si>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</si>
  <si>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</si>
  <si>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</si>
  <si>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</si>
  <si>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</si>
  <si>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</si>
  <si>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</si>
  <si>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</si>
  <si>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</si>
  <si>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</si>
  <si>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</si>
  <si>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</si>
  <si>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</si>
  <si>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</si>
  <si>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</si>
  <si>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</si>
  <si>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</si>
  <si>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</si>
  <si>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</si>
  <si>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</si>
  <si>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</si>
  <si>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</si>
  <si>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</si>
  <si>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</si>
  <si>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</si>
  <si>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</si>
  <si>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</si>
  <si>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</si>
  <si>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</si>
  <si>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</si>
  <si>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</si>
  <si>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</si>
  <si>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</si>
  <si>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</si>
  <si>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</si>
  <si>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</si>
  <si>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</si>
  <si>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</si>
  <si>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</si>
  <si>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</si>
  <si>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</si>
  <si>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</si>
  <si>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</si>
  <si>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</si>
  <si>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</si>
  <si>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</si>
  <si>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</si>
  <si>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</si>
  <si>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</si>
  <si>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</si>
  <si>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</si>
  <si>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</si>
  <si>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</si>
  <si>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</si>
  <si>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</si>
  <si>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</si>
  <si>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</si>
  <si>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</si>
  <si>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</si>
  <si>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</si>
  <si>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</si>
  <si>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</si>
  <si>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</si>
  <si>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</si>
  <si>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</si>
  <si>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</si>
  <si>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</si>
  <si>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</si>
  <si>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</si>
  <si>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</si>
  <si>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</si>
  <si>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</si>
  <si>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</si>
  <si>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</si>
  <si>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</si>
  <si>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</si>
  <si>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</si>
  <si>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</si>
  <si>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</si>
  <si>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</si>
  <si>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</si>
  <si>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</si>
  <si>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</si>
  <si>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</si>
  <si>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</si>
  <si>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</si>
  <si>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</si>
  <si>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</si>
  <si>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</si>
  <si>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</si>
  <si>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</si>
  <si>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</si>
  <si>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</si>
  <si>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</si>
  <si>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</si>
  <si>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</si>
  <si>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</si>
  <si>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</si>
  <si>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</si>
  <si>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</si>
  <si>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</si>
  <si>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</si>
  <si>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</si>
  <si>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</si>
  <si>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</si>
  <si>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</si>
  <si>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</si>
  <si>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</si>
  <si>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</si>
  <si>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</si>
  <si>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</si>
  <si>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</si>
  <si>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</si>
  <si>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</si>
  <si>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</si>
  <si>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</si>
  <si>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</si>
  <si>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</si>
  <si>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</si>
  <si>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</si>
  <si>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</si>
  <si>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</si>
  <si>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</si>
  <si>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</si>
  <si>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</si>
  <si>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</si>
  <si>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</si>
  <si>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</si>
  <si>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</si>
  <si>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</si>
  <si>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</si>
  <si>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</si>
  <si>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</si>
  <si>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</si>
  <si>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</si>
  <si>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</si>
  <si>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</si>
  <si>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</si>
  <si>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</si>
  <si>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</si>
  <si>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</si>
  <si>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</si>
  <si>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</si>
  <si>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</si>
  <si>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</si>
  <si>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</si>
  <si>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</si>
  <si>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</si>
  <si>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</si>
  <si>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</si>
  <si>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</si>
  <si>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</si>
  <si>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</si>
  <si>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</si>
  <si>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</si>
  <si>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</si>
  <si>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</si>
  <si>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</si>
  <si>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</si>
  <si>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</si>
  <si>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</si>
  <si>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</si>
  <si>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</si>
  <si>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</si>
  <si>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</si>
  <si>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</si>
  <si>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</si>
  <si>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</si>
  <si>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</si>
  <si>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</si>
  <si>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</si>
  <si>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</si>
  <si>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</si>
  <si>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</si>
  <si>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</si>
  <si>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</si>
  <si>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</si>
  <si>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</si>
  <si>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</si>
  <si>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</si>
  <si>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</si>
  <si>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</si>
  <si>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</si>
  <si>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</si>
  <si>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</si>
  <si>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</si>
  <si>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</si>
  <si>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</si>
  <si>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</si>
  <si>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</si>
  <si>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</si>
  <si>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</si>
  <si>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</si>
  <si>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</si>
  <si>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</si>
  <si>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</si>
  <si>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</si>
  <si>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</si>
  <si>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</si>
  <si>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</si>
  <si>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</si>
  <si>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</si>
  <si>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</si>
  <si>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</si>
  <si>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</si>
  <si>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</si>
  <si>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</si>
  <si>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</si>
  <si>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</si>
  <si>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</si>
  <si>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</si>
  <si>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</si>
  <si>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</si>
  <si>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</si>
  <si>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</si>
  <si>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</si>
  <si>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</si>
  <si>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</si>
  <si>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</si>
  <si>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</si>
  <si>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</si>
  <si>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</si>
  <si>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</si>
  <si>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</si>
  <si>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</si>
  <si>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</si>
  <si>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</si>
  <si>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</si>
  <si>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</si>
  <si>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</si>
  <si>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</si>
  <si>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</si>
  <si>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</si>
  <si>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</si>
  <si>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</si>
  <si>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</si>
  <si>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</si>
  <si>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</si>
  <si>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</si>
  <si>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</si>
  <si>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</si>
  <si>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</si>
  <si>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</si>
  <si>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</si>
  <si>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</si>
  <si>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</si>
  <si>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</si>
  <si>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</si>
  <si>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</si>
  <si>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</si>
  <si>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</si>
  <si>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</si>
  <si>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</si>
  <si>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</si>
  <si>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</si>
  <si>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</si>
  <si>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</si>
  <si>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</si>
  <si>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</si>
  <si>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</si>
  <si>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</si>
  <si>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</si>
  <si>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</si>
  <si>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</si>
  <si>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</si>
  <si>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</si>
  <si>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</si>
  <si>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</si>
  <si>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</si>
  <si>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</si>
  <si>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</si>
  <si>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</si>
  <si>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</si>
  <si>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</si>
  <si>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</si>
  <si>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</si>
  <si>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</si>
  <si>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</si>
  <si>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</si>
  <si>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</si>
  <si>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</si>
  <si>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</si>
  <si>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</si>
  <si>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</si>
  <si>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</si>
  <si>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</si>
  <si>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</si>
  <si>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</si>
  <si>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</si>
  <si>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</si>
  <si>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</si>
  <si>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</si>
  <si>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</si>
  <si>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</si>
  <si>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</si>
  <si>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</si>
  <si>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</si>
  <si>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</si>
  <si>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</si>
  <si>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</si>
  <si>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</si>
  <si>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</si>
  <si>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</si>
  <si>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</si>
  <si>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</si>
  <si>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</si>
  <si>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</si>
  <si>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</si>
  <si>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</si>
  <si>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</si>
  <si>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</si>
  <si>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</si>
  <si>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</si>
  <si>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</si>
  <si>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</si>
  <si>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</si>
  <si>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</si>
  <si>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</si>
  <si>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</si>
  <si>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</si>
  <si>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</si>
  <si>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</si>
  <si>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</si>
  <si>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</si>
  <si>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</si>
  <si>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</si>
  <si>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</si>
  <si>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</si>
  <si>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</si>
  <si>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</si>
  <si>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</si>
  <si>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</si>
  <si>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</si>
  <si>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</si>
  <si>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</si>
  <si>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</si>
  <si>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</si>
  <si>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</si>
  <si>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</si>
  <si>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</si>
  <si>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</si>
  <si>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</si>
  <si>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</si>
  <si>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</si>
  <si>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</si>
  <si>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</si>
  <si>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</si>
  <si>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</si>
  <si>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</si>
  <si>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</si>
  <si>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</si>
  <si>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</si>
  <si>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</si>
  <si>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</si>
  <si>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</si>
  <si>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</si>
  <si>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</si>
  <si>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</si>
  <si>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</si>
  <si>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</si>
  <si>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</si>
  <si>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</si>
  <si>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</si>
  <si>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</si>
  <si>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</si>
  <si>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</si>
  <si>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</si>
  <si>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</si>
  <si>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</si>
  <si>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</si>
  <si>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</si>
  <si>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</si>
  <si>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</si>
  <si>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</si>
  <si>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</si>
  <si>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</si>
  <si>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</si>
  <si>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</si>
  <si>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</si>
  <si>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</si>
  <si>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</si>
  <si>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</si>
  <si>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</si>
  <si>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</si>
  <si>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</si>
  <si>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</si>
  <si>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</si>
  <si>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</si>
  <si>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</si>
  <si>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</si>
  <si>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</si>
  <si>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</si>
  <si>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</si>
  <si>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</si>
  <si>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</si>
  <si>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</si>
  <si>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</si>
  <si>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</si>
  <si>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</si>
  <si>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</si>
  <si>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</si>
  <si>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</si>
  <si>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</si>
  <si>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</si>
  <si>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</si>
  <si>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</si>
  <si>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</si>
  <si>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</si>
  <si>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</si>
  <si>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</si>
  <si>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</si>
  <si>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</si>
  <si>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</si>
  <si>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</si>
  <si>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</si>
  <si>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</si>
  <si>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</si>
  <si>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</si>
  <si>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</si>
  <si>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</si>
  <si>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</si>
  <si>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</si>
  <si>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</si>
  <si>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</si>
  <si>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</si>
  <si>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</si>
  <si>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</si>
  <si>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</si>
  <si>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</si>
  <si>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</si>
  <si>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</si>
  <si>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</si>
  <si>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</si>
  <si>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</si>
  <si>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</si>
  <si>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</si>
  <si>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</si>
  <si>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</si>
  <si>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</si>
  <si>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</si>
  <si>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</si>
  <si>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</si>
  <si>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</si>
  <si>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</si>
  <si>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</si>
  <si>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</si>
  <si>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</si>
  <si>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</si>
  <si>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</si>
  <si>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</si>
  <si>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</si>
  <si>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</si>
  <si>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</si>
  <si>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</si>
  <si>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</si>
  <si>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</si>
  <si>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</si>
  <si>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</si>
  <si>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</si>
  <si>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</si>
  <si>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</si>
  <si>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</si>
  <si>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</si>
  <si>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</si>
  <si>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</si>
  <si>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</si>
  <si>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</si>
  <si>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</si>
  <si>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</si>
  <si>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</si>
  <si>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</si>
  <si>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</si>
  <si>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</si>
  <si>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</si>
  <si>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</si>
  <si>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</si>
  <si>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</si>
  <si>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</si>
  <si>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</si>
  <si>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</si>
  <si>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</si>
  <si>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</si>
  <si>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</si>
  <si>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</si>
  <si>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</si>
  <si>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</si>
  <si>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</si>
  <si>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</si>
  <si>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</si>
  <si>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</si>
  <si>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</si>
  <si>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</si>
  <si>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</si>
  <si>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</si>
  <si>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</si>
  <si>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</si>
  <si>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</si>
  <si>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</si>
  <si>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</si>
  <si>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</si>
  <si>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</si>
  <si>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</si>
  <si>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</si>
  <si>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</si>
  <si>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</si>
  <si>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</si>
  <si>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</si>
  <si>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</si>
  <si>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</si>
  <si>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</si>
  <si>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</si>
  <si>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</si>
  <si>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</si>
  <si>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</si>
  <si>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</si>
  <si>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</si>
  <si>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</si>
  <si>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</si>
  <si>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</si>
  <si>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</si>
  <si>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</si>
  <si>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</si>
  <si>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</si>
  <si>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</si>
  <si>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</si>
  <si>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</si>
  <si>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</si>
  <si>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</si>
  <si>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</si>
  <si>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</si>
  <si>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</si>
  <si>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</si>
  <si>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</si>
  <si>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</si>
  <si>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</si>
  <si>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</si>
  <si>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</si>
  <si>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</si>
  <si>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</si>
  <si>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</si>
  <si>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</si>
  <si>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</si>
  <si>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</si>
  <si>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</si>
  <si>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</si>
  <si>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</si>
  <si>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</si>
  <si>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</si>
  <si>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</si>
  <si>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</si>
  <si>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</si>
  <si>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</si>
  <si>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</si>
  <si>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</si>
  <si>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</si>
  <si>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</si>
  <si>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</si>
  <si>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</si>
  <si>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</si>
  <si>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</si>
  <si>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</si>
  <si>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</si>
  <si>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</si>
  <si>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</si>
  <si>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</si>
  <si>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</si>
  <si>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</si>
  <si>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</si>
  <si>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</si>
  <si>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</si>
  <si>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</si>
  <si>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</si>
  <si>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</si>
  <si>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</si>
  <si>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</si>
  <si>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</si>
  <si>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</si>
  <si>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</si>
  <si>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</si>
  <si>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</si>
  <si>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</si>
  <si>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</si>
  <si>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</si>
  <si>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</si>
  <si>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</si>
  <si>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</si>
  <si>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</si>
  <si>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</si>
  <si>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</si>
  <si>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</si>
  <si>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</si>
  <si>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</si>
  <si>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</si>
  <si>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</si>
  <si>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</si>
  <si>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</si>
  <si>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</si>
  <si>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</si>
  <si>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</si>
  <si>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</si>
  <si>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</si>
  <si>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</si>
  <si>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</si>
  <si>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</si>
  <si>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</si>
  <si>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</si>
  <si>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</si>
  <si>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</si>
  <si>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</si>
  <si>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</si>
  <si>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</si>
  <si>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</si>
  <si>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</si>
  <si>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</si>
  <si>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</si>
  <si>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</si>
  <si>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</si>
  <si>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</si>
  <si>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</si>
  <si>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</si>
  <si>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</si>
  <si>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</si>
  <si>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</si>
  <si>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</si>
  <si>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</si>
  <si>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</si>
  <si>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</si>
  <si>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</si>
  <si>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</si>
  <si>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</si>
  <si>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</si>
  <si>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</si>
  <si>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</si>
  <si>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</si>
  <si>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</si>
  <si>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</si>
  <si>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</si>
  <si>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</si>
  <si>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</si>
  <si>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</si>
  <si>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</si>
  <si>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</si>
  <si>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</si>
  <si>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</si>
  <si>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</si>
  <si>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</si>
  <si>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</si>
  <si>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</si>
  <si>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</si>
  <si>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</si>
  <si>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</si>
  <si>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</si>
  <si>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</si>
  <si>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</si>
  <si>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</si>
  <si>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</si>
  <si>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</si>
  <si>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</si>
  <si>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</si>
  <si>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</si>
  <si>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</si>
  <si>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</si>
  <si>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</si>
  <si>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</si>
  <si>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</si>
  <si>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</si>
  <si>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</si>
  <si>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</si>
  <si>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</si>
  <si>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</si>
  <si>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</si>
  <si>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</si>
  <si>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</si>
  <si>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</si>
  <si>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</si>
  <si>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</si>
  <si>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</si>
  <si>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</si>
  <si>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</si>
  <si>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</si>
  <si>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</si>
  <si>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</si>
  <si>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</si>
  <si>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</si>
  <si>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</si>
  <si>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</si>
  <si>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</si>
  <si>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</si>
  <si>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</si>
  <si>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</si>
  <si>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</si>
  <si>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</si>
  <si>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</si>
  <si>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</si>
  <si>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</si>
  <si>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</si>
  <si>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</si>
  <si>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</si>
  <si>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</si>
  <si>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</si>
  <si>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</si>
  <si>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</si>
  <si>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</si>
  <si>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</si>
  <si>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</si>
  <si>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</si>
  <si>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</si>
  <si>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</si>
  <si>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</si>
  <si>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</si>
  <si>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</si>
  <si>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</si>
  <si>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</si>
  <si>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</si>
  <si>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</si>
  <si>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</si>
  <si>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</si>
  <si>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</si>
  <si>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</si>
  <si>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</si>
  <si>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</si>
  <si>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</si>
  <si>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</si>
  <si>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</si>
  <si>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</si>
  <si>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</si>
  <si>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</si>
  <si>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</si>
  <si>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</si>
  <si>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</si>
  <si>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</si>
  <si>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</si>
  <si>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</si>
  <si>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</si>
  <si>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</si>
  <si>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</si>
  <si>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</si>
  <si>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</si>
  <si>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</si>
  <si>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</si>
  <si>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</si>
  <si>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</si>
  <si>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</si>
  <si>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</si>
  <si>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</si>
  <si>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</si>
  <si>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</si>
  <si>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</si>
  <si>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</si>
  <si>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</si>
  <si>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</si>
  <si>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</si>
  <si>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</si>
  <si>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</si>
  <si>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</si>
  <si>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</si>
  <si>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</si>
  <si>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</si>
  <si>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</si>
  <si>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</si>
  <si>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</si>
  <si>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</si>
  <si>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</si>
  <si>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</si>
  <si>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</si>
  <si>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</si>
  <si>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</si>
  <si>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</si>
  <si>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</si>
  <si>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</si>
  <si>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</si>
  <si>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</si>
  <si>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</si>
  <si>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</si>
  <si>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</si>
  <si>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</si>
  <si>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</si>
  <si>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</si>
  <si>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</si>
  <si>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</si>
  <si>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</si>
  <si>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</si>
  <si>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</si>
  <si>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</si>
  <si>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</si>
  <si>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</si>
  <si>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</si>
  <si>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</si>
  <si>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</si>
  <si>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</si>
  <si>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</si>
  <si>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</si>
  <si>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</si>
  <si>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</si>
  <si>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</si>
  <si>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</si>
  <si>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</si>
  <si>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</si>
  <si>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</si>
  <si>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</si>
  <si>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</si>
  <si>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</si>
  <si>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</si>
  <si>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</si>
  <si>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</si>
  <si>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</si>
  <si>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</si>
  <si>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</si>
  <si>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</si>
  <si>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</si>
  <si>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</si>
  <si>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</si>
  <si>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</si>
  <si>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</si>
  <si>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</si>
  <si>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</si>
  <si>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</si>
  <si>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</si>
  <si>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</si>
  <si>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</si>
  <si>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</si>
  <si>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</si>
  <si>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</si>
  <si>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</si>
  <si>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</si>
  <si>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</si>
  <si>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</si>
  <si>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</si>
  <si>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</si>
  <si>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</si>
  <si>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</si>
  <si>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</si>
  <si>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</si>
  <si>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</si>
  <si>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</si>
  <si>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</si>
  <si>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</si>
  <si>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</si>
  <si>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</si>
  <si>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</si>
  <si>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</si>
  <si>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</si>
  <si>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</si>
  <si>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</si>
  <si>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</si>
  <si>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</si>
  <si>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</si>
  <si>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</si>
  <si>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</si>
  <si>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</si>
  <si>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</si>
  <si>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</si>
  <si>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</si>
  <si>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</si>
  <si>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</si>
  <si>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</si>
  <si>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</si>
  <si>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</si>
  <si>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</si>
  <si>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</si>
  <si>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</si>
  <si>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</si>
  <si>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</si>
  <si>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</si>
  <si>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</si>
  <si>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</si>
  <si>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</si>
  <si>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</si>
  <si>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</si>
  <si>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</si>
  <si>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</si>
  <si>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</si>
  <si>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</si>
  <si>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</si>
  <si>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</si>
  <si>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</si>
  <si>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</si>
  <si>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</si>
  <si>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</si>
  <si>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</si>
  <si>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</si>
  <si>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</si>
  <si>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</si>
  <si>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</si>
  <si>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</si>
  <si>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</si>
  <si>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</si>
  <si>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</si>
  <si>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</si>
  <si>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</si>
  <si>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</si>
  <si>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</si>
  <si>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</si>
  <si>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</si>
  <si>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</si>
  <si>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</si>
  <si>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</si>
  <si>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</si>
  <si>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</si>
  <si>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</si>
  <si>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</si>
  <si>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</si>
  <si>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</si>
  <si>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</si>
  <si>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</si>
  <si>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</si>
  <si>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</si>
  <si>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</si>
  <si>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</si>
  <si>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</si>
  <si>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</si>
  <si>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</si>
  <si>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</si>
  <si>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</si>
  <si>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</si>
  <si>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</si>
  <si>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</si>
  <si>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</si>
  <si>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</si>
  <si>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</si>
  <si>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</si>
  <si>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</si>
  <si>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</si>
  <si>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</si>
  <si>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</si>
  <si>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</si>
  <si>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</si>
  <si>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</si>
  <si>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</si>
  <si>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</si>
  <si>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</si>
  <si>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</si>
  <si>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</si>
  <si>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</si>
  <si>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</si>
  <si>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</si>
  <si>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</si>
  <si>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</si>
  <si>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</si>
  <si>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</si>
  <si>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</si>
  <si>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</si>
  <si>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</si>
  <si>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</si>
  <si>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</si>
  <si>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</si>
  <si>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</si>
  <si>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</si>
  <si>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</si>
  <si>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</si>
  <si>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</si>
  <si>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</si>
  <si>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</si>
  <si>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</si>
  <si>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</si>
  <si>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</si>
  <si>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</si>
  <si>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</si>
  <si>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</si>
  <si>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</si>
  <si>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</si>
  <si>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</si>
  <si>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</si>
  <si>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</si>
  <si>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</si>
  <si>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</si>
  <si>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</si>
  <si>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</si>
  <si>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</si>
  <si>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</si>
  <si>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</si>
  <si>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</si>
  <si>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</si>
  <si>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</si>
  <si>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</si>
  <si>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</si>
  <si>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</si>
  <si>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</si>
  <si>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</si>
  <si>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</si>
  <si>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</si>
  <si>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</si>
  <si>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</si>
  <si>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</si>
  <si>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</si>
  <si>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</si>
  <si>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</si>
  <si>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</si>
  <si>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</si>
  <si>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</si>
  <si>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</si>
  <si>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</si>
  <si>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</si>
  <si>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</si>
  <si>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</si>
  <si>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</si>
  <si>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</si>
  <si>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</si>
  <si>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</si>
  <si>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</si>
  <si>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</si>
  <si>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</si>
  <si>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</si>
  <si>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</si>
  <si>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</si>
  <si>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</si>
  <si>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</si>
  <si>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</si>
  <si>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</si>
  <si>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</si>
  <si>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</si>
  <si>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</si>
  <si>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</si>
  <si>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</si>
  <si>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</si>
  <si>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</si>
  <si>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</si>
  <si>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</si>
  <si>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</si>
  <si>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</si>
  <si>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</si>
  <si>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</si>
  <si>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</si>
  <si>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</si>
  <si>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</si>
  <si>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</si>
  <si>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</si>
  <si>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</si>
  <si>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</si>
  <si>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</si>
  <si>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</si>
  <si>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</si>
  <si>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</si>
  <si>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</si>
  <si>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</si>
  <si>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</si>
  <si>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</si>
  <si>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</si>
  <si>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</si>
  <si>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</si>
  <si>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</si>
  <si>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</si>
  <si>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</si>
  <si>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</si>
  <si>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</si>
  <si>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</si>
  <si>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</si>
  <si>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</si>
  <si>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</si>
  <si>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</si>
  <si>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</si>
  <si>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</si>
  <si>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</si>
  <si>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</si>
  <si>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</si>
  <si>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</si>
  <si>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</si>
  <si>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</si>
  <si>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</si>
  <si>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</si>
  <si>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</si>
  <si>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</si>
  <si>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</si>
  <si>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</si>
  <si>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</si>
  <si>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</si>
  <si>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</si>
  <si>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</si>
  <si>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</si>
  <si>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</si>
  <si>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</si>
  <si>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</si>
  <si>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</si>
  <si>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</si>
  <si>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</si>
  <si>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</si>
  <si>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</si>
  <si>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</si>
  <si>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</si>
  <si>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</si>
  <si>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</si>
  <si>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</si>
  <si>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</si>
  <si>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</si>
  <si>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</si>
  <si>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</si>
  <si>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</si>
  <si>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</si>
  <si>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</si>
  <si>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</si>
  <si>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</si>
  <si>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</si>
  <si>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</si>
  <si>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</si>
  <si>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</si>
  <si>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</si>
  <si>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</si>
  <si>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</si>
  <si>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</si>
  <si>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</si>
  <si>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</si>
  <si>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</si>
  <si>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</si>
  <si>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</si>
  <si>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</si>
  <si>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</si>
  <si>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</si>
  <si>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</si>
  <si>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</si>
  <si>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</si>
  <si>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</si>
  <si>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</si>
  <si>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</si>
  <si>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</si>
  <si>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</si>
  <si>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</si>
  <si>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</si>
  <si>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</si>
  <si>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</si>
  <si>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</si>
  <si>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</si>
  <si>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</si>
  <si>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</si>
  <si>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</si>
  <si>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</si>
  <si>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</si>
  <si>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</si>
  <si>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</si>
  <si>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</si>
  <si>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</si>
  <si>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</si>
  <si>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</si>
  <si>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</si>
  <si>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</si>
  <si>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</si>
  <si>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</si>
  <si>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</si>
  <si>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</si>
  <si>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</si>
  <si>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</si>
  <si>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</si>
  <si>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</si>
  <si>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</si>
  <si>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</si>
  <si>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</si>
  <si>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</si>
  <si>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</si>
  <si>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</si>
  <si>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</si>
  <si>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</si>
  <si>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</si>
  <si>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</si>
  <si>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</si>
  <si>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</si>
  <si>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</si>
  <si>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</si>
  <si>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</si>
  <si>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</si>
  <si>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</si>
  <si>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</si>
  <si>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</si>
  <si>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</si>
  <si>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</si>
  <si>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</si>
  <si>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</si>
  <si>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</si>
  <si>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</si>
  <si>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</si>
  <si>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</si>
  <si>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</si>
  <si>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</si>
  <si>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</si>
  <si>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</si>
  <si>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</si>
  <si>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</si>
  <si>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</si>
  <si>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</si>
  <si>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</si>
  <si>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</si>
  <si>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</si>
  <si>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</si>
  <si>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</si>
  <si>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</si>
  <si>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</si>
  <si>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</si>
  <si>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</si>
  <si>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</si>
  <si>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</si>
  <si>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</si>
  <si>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</si>
  <si>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</si>
  <si>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</si>
  <si>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</si>
  <si>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</si>
  <si>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</si>
  <si>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</si>
  <si>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</si>
  <si>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</si>
  <si>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</si>
  <si>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</si>
  <si>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</si>
  <si>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</si>
  <si>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</si>
  <si>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</si>
  <si>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</si>
  <si>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</si>
  <si>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</si>
  <si>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</si>
  <si>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</si>
  <si>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</si>
  <si>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</si>
  <si>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</si>
  <si>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</si>
  <si>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</si>
  <si>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</si>
  <si>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</si>
  <si>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</si>
  <si>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</si>
  <si>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</si>
  <si>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</si>
  <si>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</si>
  <si>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</si>
  <si>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</si>
  <si>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</si>
  <si>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</si>
  <si>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</si>
  <si>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</si>
  <si>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</si>
  <si>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</si>
  <si>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</si>
  <si>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</si>
  <si>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</si>
  <si>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</si>
  <si>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</si>
  <si>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</si>
  <si>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</si>
  <si>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</si>
  <si>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</si>
  <si>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</si>
  <si>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</si>
  <si>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</si>
  <si>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</si>
  <si>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</si>
  <si>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</si>
  <si>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</si>
  <si>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</si>
  <si>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</si>
  <si>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</si>
  <si>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</si>
  <si>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</si>
  <si>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</si>
  <si>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</si>
  <si>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</si>
  <si>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</si>
  <si>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</si>
  <si>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</si>
  <si>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</si>
  <si>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</si>
  <si>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</si>
  <si>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</si>
  <si>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</si>
  <si>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</si>
  <si>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</si>
  <si>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</si>
  <si>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</si>
  <si>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</si>
  <si>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</si>
  <si>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</si>
  <si>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</si>
  <si>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</si>
  <si>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</si>
  <si>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</si>
  <si>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</si>
  <si>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</si>
  <si>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</si>
  <si>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</si>
  <si>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</si>
  <si>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</si>
  <si>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</si>
  <si>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</si>
  <si>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</si>
  <si>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</si>
  <si>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</si>
  <si>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</si>
  <si>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</si>
  <si>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</si>
  <si>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</si>
  <si>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</si>
  <si>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</si>
  <si>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</si>
  <si>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</si>
  <si>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</si>
  <si>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</si>
  <si>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</si>
  <si>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</si>
  <si>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</si>
  <si>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</si>
  <si>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</si>
  <si>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</si>
  <si>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</si>
  <si>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</si>
  <si>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</si>
  <si>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</si>
  <si>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</si>
  <si>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</si>
  <si>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</si>
  <si>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</si>
  <si>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</si>
  <si>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</si>
  <si>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</si>
  <si>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</si>
  <si>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</si>
  <si>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</si>
  <si>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</si>
  <si>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</si>
  <si>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</si>
  <si>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</si>
  <si>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</si>
  <si>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</si>
  <si>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</si>
  <si>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</si>
  <si>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</si>
  <si>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</si>
  <si>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</si>
  <si>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</si>
  <si>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</si>
  <si>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</si>
  <si>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</si>
  <si>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</si>
  <si>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</si>
  <si>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</si>
  <si>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</si>
  <si>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</si>
  <si>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</si>
  <si>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</si>
  <si>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</si>
  <si>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</si>
  <si>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</si>
  <si>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</si>
  <si>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</si>
  <si>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</si>
  <si>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</si>
  <si>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</si>
  <si>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</si>
  <si>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</si>
  <si>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</si>
  <si>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</si>
  <si>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</si>
  <si>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</si>
  <si>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</si>
  <si>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</si>
  <si>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</si>
  <si>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</si>
  <si>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</si>
  <si>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</si>
  <si>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</si>
  <si>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</si>
  <si>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</si>
  <si>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</si>
  <si>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</si>
  <si>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</si>
  <si>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</si>
  <si>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</si>
  <si>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</si>
  <si>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</si>
  <si>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</si>
  <si>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</si>
  <si>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</si>
  <si>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</si>
  <si>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</si>
  <si>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</si>
  <si>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</si>
  <si>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</si>
  <si>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</si>
  <si>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</si>
  <si>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</si>
  <si>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</si>
  <si>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</si>
  <si>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</si>
  <si>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</si>
  <si>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</si>
  <si>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</si>
  <si>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</si>
  <si>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</si>
  <si>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</si>
  <si>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</si>
  <si>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</si>
  <si>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</si>
  <si>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</si>
  <si>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</si>
  <si>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</si>
  <si>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</si>
  <si>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</si>
  <si>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</si>
  <si>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</si>
  <si>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</si>
  <si>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</si>
  <si>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</si>
  <si>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</si>
  <si>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</si>
  <si>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</si>
  <si>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</si>
  <si>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</si>
  <si>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</si>
  <si>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</si>
  <si>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</si>
  <si>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</si>
  <si>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</si>
  <si>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</si>
  <si>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</si>
  <si>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</si>
  <si>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</si>
  <si>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</si>
  <si>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</si>
  <si>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</si>
  <si>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</si>
  <si>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</si>
  <si>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</si>
  <si>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</si>
  <si>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</si>
  <si>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</si>
  <si>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</si>
  <si>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</si>
  <si>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</si>
  <si>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</si>
  <si>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</si>
  <si>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</si>
  <si>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</si>
  <si>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</si>
  <si>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</si>
  <si>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</si>
  <si>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</si>
  <si>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</si>
  <si>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</si>
  <si>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</si>
  <si>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</si>
  <si>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</si>
  <si>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</si>
  <si>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</si>
  <si>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</si>
  <si>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</si>
  <si>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</si>
  <si>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</si>
  <si>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</si>
  <si>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</si>
  <si>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</si>
  <si>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</si>
  <si>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</si>
  <si>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</si>
  <si>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</si>
  <si>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</si>
  <si>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</si>
  <si>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</si>
  <si>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</si>
  <si>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</si>
  <si>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</si>
  <si>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</si>
  <si>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</si>
  <si>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</si>
  <si>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</si>
  <si>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</si>
  <si>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</si>
  <si>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</si>
  <si>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</si>
  <si>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</si>
  <si>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</si>
  <si>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</si>
  <si>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</si>
  <si>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</si>
  <si>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</si>
  <si>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</si>
  <si>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</si>
  <si>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</si>
  <si>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</si>
  <si>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</si>
  <si>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</si>
  <si>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</si>
  <si>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</si>
  <si>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</si>
  <si>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</si>
  <si>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</si>
  <si>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</si>
  <si>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</si>
  <si>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</si>
  <si>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</si>
  <si>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</si>
  <si>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</si>
  <si>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</si>
  <si>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</si>
  <si>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</si>
  <si>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</si>
  <si>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</si>
  <si>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</si>
  <si>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</si>
  <si>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</si>
  <si>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</si>
  <si>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</si>
  <si>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</si>
  <si>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</si>
  <si>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</si>
  <si>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</si>
  <si>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</si>
  <si>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</si>
  <si>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</si>
  <si>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</si>
  <si>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</si>
  <si>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</si>
  <si>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</si>
  <si>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</si>
  <si>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</si>
  <si>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</si>
  <si>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</si>
  <si>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</si>
  <si>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</si>
  <si>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</si>
  <si>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</si>
  <si>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</si>
  <si>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</si>
  <si>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</si>
  <si>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</si>
  <si>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</si>
  <si>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</si>
  <si>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</si>
  <si>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</si>
  <si>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</si>
  <si>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</si>
  <si>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</si>
  <si>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</si>
  <si>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</si>
  <si>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</si>
  <si>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</si>
  <si>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</si>
  <si>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</si>
  <si>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</si>
  <si>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</si>
  <si>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</si>
  <si>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</si>
  <si>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</si>
  <si>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</si>
  <si>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</si>
  <si>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</si>
  <si>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</si>
  <si>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</si>
  <si>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</si>
  <si>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</si>
  <si>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</si>
  <si>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</si>
  <si>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</si>
  <si>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</si>
  <si>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</si>
  <si>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</si>
  <si>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</si>
  <si>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</si>
  <si>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</si>
  <si>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</si>
  <si>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</si>
  <si>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</si>
  <si>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</si>
  <si>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</si>
  <si>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</si>
  <si>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</si>
  <si>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</si>
  <si>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</si>
  <si>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</si>
  <si>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</si>
  <si>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</si>
  <si>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</si>
  <si>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</si>
  <si>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</si>
  <si>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</si>
  <si>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</si>
  <si>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</si>
  <si>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</si>
  <si>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</si>
  <si>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</si>
  <si>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</si>
  <si>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</si>
  <si>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</si>
  <si>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</si>
  <si>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</si>
  <si>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</si>
  <si>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</si>
  <si>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</si>
  <si>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</si>
  <si>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</si>
  <si>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</si>
  <si>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</si>
  <si>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</si>
  <si>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</si>
  <si>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</si>
  <si>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</si>
  <si>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</si>
  <si>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</si>
  <si>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</si>
  <si>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</si>
  <si>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</si>
  <si>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</si>
  <si>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</si>
  <si>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</si>
  <si>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</si>
  <si>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</si>
  <si>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</si>
  <si>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</si>
  <si>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</si>
  <si>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</si>
  <si>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</si>
  <si>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</si>
  <si>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</si>
  <si>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</si>
  <si>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</si>
  <si>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</si>
  <si>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</si>
  <si>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</si>
  <si>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</si>
  <si>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</si>
  <si>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</si>
  <si>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</si>
  <si>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</si>
  <si>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</si>
  <si>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</si>
  <si>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</si>
  <si>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</si>
  <si>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</si>
  <si>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</si>
  <si>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</si>
  <si>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</si>
  <si>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</si>
  <si>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</si>
  <si>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</si>
  <si>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</si>
  <si>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</si>
  <si>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</si>
  <si>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</si>
  <si>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</si>
  <si>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</si>
  <si>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</si>
  <si>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</si>
  <si>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</si>
  <si>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</si>
  <si>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</si>
  <si>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</si>
  <si>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</si>
  <si>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</si>
  <si>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</si>
  <si>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</si>
  <si>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</si>
  <si>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</si>
  <si>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</si>
  <si>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</si>
  <si>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</si>
  <si>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</si>
  <si>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</si>
  <si>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</si>
  <si>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</si>
  <si>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</si>
  <si>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</si>
  <si>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</si>
  <si>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</si>
  <si>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</si>
  <si>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</si>
  <si>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</si>
  <si>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</si>
  <si>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</si>
  <si>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</si>
  <si>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</si>
  <si>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</si>
  <si>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</si>
  <si>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</si>
  <si>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</si>
  <si>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</si>
  <si>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</si>
  <si>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</si>
  <si>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</si>
  <si>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</si>
  <si>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</si>
  <si>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</si>
  <si>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</si>
  <si>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</si>
  <si>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</si>
  <si>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</si>
  <si>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</si>
  <si>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</si>
  <si>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</si>
  <si>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</si>
  <si>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</si>
  <si>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</si>
  <si>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</si>
  <si>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</si>
  <si>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</si>
  <si>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</si>
  <si>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</si>
  <si>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</si>
  <si>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</si>
  <si>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</si>
  <si>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</si>
  <si>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</si>
  <si>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</si>
  <si>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</si>
  <si>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</si>
  <si>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</si>
  <si>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</si>
  <si>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</si>
  <si>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</si>
  <si>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</si>
  <si>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</si>
  <si>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</si>
  <si>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</si>
  <si>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</si>
  <si>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</si>
  <si>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</si>
  <si>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</si>
  <si>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</si>
  <si>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</si>
  <si>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</si>
  <si>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</si>
  <si>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</si>
  <si>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</si>
  <si>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</si>
  <si>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</si>
  <si>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</si>
  <si>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</si>
  <si>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</si>
  <si>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</si>
  <si>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</si>
  <si>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</si>
  <si>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</si>
  <si>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</si>
  <si>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</si>
  <si>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</si>
  <si>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</si>
  <si>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</si>
  <si>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</si>
  <si>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</si>
  <si>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</si>
  <si>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</si>
  <si>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</si>
  <si>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</si>
  <si>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</si>
  <si>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</si>
  <si>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</si>
  <si>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</si>
  <si>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</si>
  <si>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</si>
  <si>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</si>
  <si>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</si>
  <si>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</si>
  <si>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</si>
  <si>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</si>
  <si>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</si>
  <si>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</si>
  <si>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</si>
  <si>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</si>
  <si>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</si>
  <si>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</si>
  <si>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</si>
  <si>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</si>
  <si>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</si>
  <si>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</si>
  <si>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</si>
  <si>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</si>
  <si>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</si>
  <si>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</si>
  <si>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</si>
  <si>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</si>
  <si>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</si>
  <si>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</si>
  <si>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</si>
  <si>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</si>
  <si>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</si>
  <si>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</si>
  <si>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</si>
  <si>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</si>
  <si>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</si>
  <si>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</si>
  <si>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</si>
  <si>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</si>
  <si>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</si>
  <si>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</si>
  <si>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</si>
  <si>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</si>
  <si>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</si>
  <si>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</si>
  <si>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</si>
  <si>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</si>
  <si>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</si>
  <si>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</si>
  <si>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</si>
  <si>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</si>
  <si>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</si>
  <si>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</si>
  <si>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</si>
  <si>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</si>
  <si>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</si>
  <si>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</si>
  <si>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</si>
  <si>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</si>
  <si>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</si>
  <si>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</si>
  <si>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</si>
  <si>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</si>
  <si>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</si>
  <si>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</si>
  <si>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</si>
  <si>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</si>
  <si>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</si>
  <si>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</si>
  <si>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</si>
  <si>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</si>
  <si>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</si>
  <si>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</si>
  <si>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</si>
  <si>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</si>
  <si>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</si>
  <si>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</si>
  <si>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</si>
  <si>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</si>
  <si>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</si>
  <si>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</si>
  <si>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</si>
  <si>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</si>
  <si>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</si>
  <si>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</si>
  <si>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</si>
  <si>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</si>
  <si>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</si>
  <si>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</si>
  <si>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</si>
  <si>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</si>
  <si>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</si>
  <si>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</si>
  <si>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</si>
  <si>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</si>
  <si>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</si>
  <si>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</si>
  <si>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</si>
  <si>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</si>
  <si>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</si>
  <si>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</si>
  <si>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</si>
  <si>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</si>
  <si>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</si>
  <si>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</si>
  <si>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</si>
  <si>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</si>
  <si>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</si>
  <si>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</si>
  <si>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</si>
  <si>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</si>
  <si>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</si>
  <si>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</si>
  <si>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</si>
  <si>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</si>
  <si>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</si>
  <si>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</si>
  <si>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</si>
  <si>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</si>
  <si>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</si>
  <si>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</si>
  <si>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</si>
  <si>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</si>
  <si>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</si>
  <si>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</si>
  <si>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</si>
  <si>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</si>
  <si>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</si>
  <si>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</si>
  <si>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</si>
  <si>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</si>
  <si>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</si>
  <si>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</si>
  <si>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</si>
  <si>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</si>
  <si>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</si>
  <si>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</si>
  <si>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</si>
  <si>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</si>
  <si>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</si>
  <si>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</si>
  <si>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</si>
  <si>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</si>
  <si>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</si>
  <si>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</si>
  <si>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</si>
  <si>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</si>
  <si>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</si>
  <si>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</si>
  <si>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</si>
  <si>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</si>
  <si>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</si>
  <si>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</si>
  <si>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</si>
  <si>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</si>
  <si>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</si>
  <si>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</si>
  <si>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</si>
  <si>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</si>
  <si>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</si>
  <si>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</si>
  <si>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</si>
  <si>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</si>
  <si>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</si>
  <si>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</si>
  <si>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</si>
  <si>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</si>
  <si>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</si>
  <si>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</si>
  <si>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</si>
  <si>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</si>
  <si>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</si>
  <si>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</si>
  <si>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</si>
  <si>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</si>
  <si>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</si>
  <si>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</si>
  <si>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</si>
  <si>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</si>
  <si>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</si>
  <si>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</si>
  <si>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</si>
  <si>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</si>
  <si>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</si>
  <si>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</si>
  <si>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</si>
  <si>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</si>
  <si>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</si>
  <si>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</si>
  <si>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</si>
  <si>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</si>
  <si>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</si>
  <si>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</si>
  <si>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</si>
  <si>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</si>
  <si>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</si>
  <si>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</si>
  <si>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</si>
  <si>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</si>
  <si>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</si>
  <si>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</si>
  <si>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</si>
  <si>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</si>
  <si>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</si>
  <si>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</si>
  <si>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</si>
  <si>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</si>
  <si>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</si>
  <si>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</si>
  <si>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</si>
  <si>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</si>
  <si>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</si>
  <si>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</si>
  <si>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</si>
  <si>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</si>
  <si>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</si>
  <si>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</si>
  <si>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</si>
  <si>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</si>
  <si>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</si>
  <si>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</si>
  <si>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</si>
  <si>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</si>
  <si>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</si>
  <si>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</si>
  <si>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</si>
  <si>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</si>
  <si>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</si>
  <si>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</si>
  <si>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</si>
  <si>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</si>
  <si>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</si>
  <si>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</si>
  <si>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</si>
  <si>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</si>
  <si>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</si>
  <si>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</si>
  <si>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</si>
  <si>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</si>
  <si>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</si>
  <si>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</si>
  <si>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</si>
  <si>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</si>
  <si>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</si>
  <si>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</si>
  <si>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</si>
  <si>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</si>
  <si>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</si>
  <si>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</si>
  <si>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</si>
  <si>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</si>
  <si>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</si>
  <si>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</si>
  <si>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</si>
  <si>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</si>
  <si>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</si>
  <si>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</si>
  <si>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</si>
  <si>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</si>
  <si>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</si>
  <si>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</si>
  <si>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</si>
  <si>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</si>
  <si>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</si>
  <si>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</si>
  <si>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</si>
  <si>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</si>
  <si>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</si>
  <si>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</si>
  <si>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</si>
  <si>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</si>
  <si>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</si>
  <si>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</si>
  <si>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</si>
  <si>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</si>
  <si>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</si>
  <si>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</si>
  <si>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</si>
  <si>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</si>
  <si>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</si>
  <si>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</si>
  <si>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</si>
  <si>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</si>
  <si>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</si>
  <si>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</si>
  <si>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</si>
  <si>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</si>
  <si>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</si>
  <si>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</si>
  <si>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</si>
  <si>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</si>
  <si>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</si>
  <si>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</si>
  <si>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</si>
  <si>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</si>
  <si>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</si>
  <si>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</si>
  <si>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</si>
  <si>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</si>
  <si>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</si>
  <si>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</si>
  <si>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</si>
  <si>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</si>
  <si>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</si>
  <si>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</si>
  <si>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</si>
  <si>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</si>
  <si>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</si>
  <si>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</si>
  <si>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</si>
  <si>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</si>
  <si>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</si>
  <si>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</si>
  <si>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</si>
  <si>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</si>
  <si>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</si>
  <si>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</si>
  <si>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</si>
  <si>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</si>
  <si>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</si>
  <si>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</si>
  <si>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</si>
  <si>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</si>
  <si>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</si>
  <si>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</si>
  <si>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</si>
  <si>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</si>
  <si>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</si>
  <si>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</si>
  <si>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</si>
  <si>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</si>
  <si>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</si>
  <si>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</si>
  <si>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</si>
  <si>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</si>
  <si>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</si>
  <si>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</si>
  <si>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</si>
  <si>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</si>
  <si>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</si>
  <si>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</si>
  <si>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</si>
  <si>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</si>
  <si>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</si>
  <si>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</si>
  <si>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</si>
  <si>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</si>
  <si>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</si>
  <si>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</si>
  <si>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</si>
  <si>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</si>
  <si>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</si>
  <si>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</si>
  <si>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</si>
  <si>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</si>
  <si>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</si>
  <si>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</si>
  <si>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</si>
  <si>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</si>
  <si>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</si>
  <si>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</si>
  <si>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</si>
  <si>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</si>
  <si>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</si>
  <si>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</si>
  <si>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</si>
  <si>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</si>
  <si>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</si>
  <si>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</si>
  <si>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</si>
  <si>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</si>
  <si>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</si>
  <si>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</si>
  <si>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</si>
  <si>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</si>
  <si>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</si>
  <si>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</si>
  <si>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</si>
  <si>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</si>
  <si>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</si>
  <si>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</si>
  <si>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</si>
  <si>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</si>
  <si>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</si>
  <si>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</si>
  <si>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</si>
  <si>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</si>
  <si>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</si>
  <si>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</si>
  <si>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</si>
  <si>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</si>
  <si>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</si>
  <si>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</si>
  <si>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</si>
  <si>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</si>
  <si>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</si>
  <si>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</si>
  <si>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</si>
  <si>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</si>
  <si>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</si>
  <si>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</si>
  <si>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</si>
  <si>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</si>
  <si>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</si>
  <si>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</si>
  <si>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</si>
  <si>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</si>
  <si>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</si>
  <si>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</si>
  <si>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</si>
  <si>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</si>
  <si>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</si>
  <si>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</si>
  <si>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</si>
  <si>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</si>
  <si>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</si>
  <si>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</si>
  <si>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</si>
  <si>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</si>
  <si>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</si>
  <si>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</si>
  <si>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</si>
  <si>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</si>
  <si>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</si>
  <si>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</si>
  <si>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</si>
  <si>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</si>
  <si>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</si>
  <si>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</si>
  <si>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</si>
  <si>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</si>
  <si>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</si>
  <si>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</si>
  <si>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</si>
  <si>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</si>
  <si>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</si>
  <si>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</si>
  <si>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</si>
  <si>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</si>
  <si>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</si>
  <si>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</si>
  <si>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</si>
  <si>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</si>
  <si>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</si>
  <si>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</si>
  <si>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</si>
  <si>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</si>
  <si>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</si>
  <si>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</si>
  <si>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</si>
  <si>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</si>
  <si>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</si>
  <si>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</si>
  <si>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</si>
  <si>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</si>
  <si>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</si>
  <si>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</si>
  <si>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</si>
  <si>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</si>
  <si>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</si>
  <si>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</si>
  <si>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</si>
  <si>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</si>
  <si>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</si>
  <si>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</si>
  <si>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</si>
  <si>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</si>
  <si>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</si>
  <si>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</si>
  <si>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</si>
  <si>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</si>
  <si>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</si>
  <si>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</si>
  <si>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</si>
  <si>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</si>
  <si>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</si>
  <si>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</si>
  <si>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</si>
  <si>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</si>
  <si>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</si>
  <si>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</si>
  <si>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</si>
  <si>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</si>
  <si>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</si>
  <si>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</si>
  <si>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</si>
  <si>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</si>
  <si>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</si>
  <si>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</si>
  <si>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</si>
  <si>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</si>
  <si>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</si>
  <si>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</si>
  <si>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</si>
  <si>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</si>
  <si>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</si>
  <si>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</si>
  <si>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</si>
  <si>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</si>
  <si>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</si>
  <si>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</si>
  <si>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</si>
  <si>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</si>
  <si>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</si>
  <si>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</si>
  <si>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</si>
  <si>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</si>
  <si>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</si>
  <si>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</si>
  <si>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</si>
  <si>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</si>
  <si>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</si>
  <si>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</si>
  <si>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</si>
  <si>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</si>
  <si>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</si>
  <si>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</si>
  <si>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</si>
  <si>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</si>
  <si>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</si>
  <si>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</si>
  <si>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</si>
  <si>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</si>
  <si>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</si>
  <si>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</si>
  <si>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</si>
  <si>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</si>
  <si>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</si>
  <si>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</si>
  <si>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</si>
  <si>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</si>
  <si>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</si>
  <si>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</si>
  <si>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</si>
  <si>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</si>
  <si>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</si>
  <si>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</si>
  <si>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</si>
  <si>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</si>
  <si>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</si>
  <si>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</si>
  <si>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</si>
  <si>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</si>
  <si>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</si>
  <si>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</si>
  <si>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</si>
  <si>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</si>
  <si>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</si>
  <si>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</si>
  <si>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</si>
  <si>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</si>
  <si>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</si>
  <si>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</si>
  <si>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</si>
  <si>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</si>
  <si>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</si>
  <si>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</si>
  <si>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</si>
  <si>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</si>
  <si>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</si>
  <si>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</si>
  <si>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</si>
  <si>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</si>
  <si>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</si>
  <si>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</si>
  <si>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</si>
  <si>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</si>
  <si>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</si>
  <si>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</si>
  <si>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</si>
  <si>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</si>
  <si>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</si>
  <si>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</si>
  <si>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</si>
  <si>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</si>
  <si>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</si>
  <si>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</si>
  <si>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</si>
  <si>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</si>
  <si>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</si>
  <si>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</si>
  <si>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</si>
  <si>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</si>
  <si>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</si>
  <si>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</si>
  <si>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</si>
  <si>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</si>
  <si>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</si>
  <si>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</si>
  <si>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</si>
  <si>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</si>
  <si>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</si>
  <si>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</si>
  <si>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</si>
  <si>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</si>
  <si>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</si>
  <si>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</si>
  <si>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</si>
  <si>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</si>
  <si>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</si>
  <si>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</si>
  <si>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</si>
  <si>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</si>
  <si>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</si>
  <si>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</si>
  <si>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</si>
  <si>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</si>
  <si>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</si>
  <si>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</si>
  <si>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</si>
  <si>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</si>
  <si>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</si>
  <si>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</si>
  <si>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</si>
  <si>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</si>
  <si>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</si>
  <si>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</si>
  <si>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</si>
  <si>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</si>
  <si>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</si>
  <si>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</si>
  <si>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</si>
  <si>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</si>
  <si>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</si>
  <si>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</si>
  <si>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</si>
  <si>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</si>
  <si>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</si>
  <si>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</si>
  <si>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</si>
  <si>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</si>
  <si>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</si>
  <si>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</si>
  <si>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</si>
  <si>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</si>
  <si>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</si>
  <si>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</si>
  <si>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</si>
  <si>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</si>
  <si>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</si>
  <si>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</si>
  <si>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</si>
  <si>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</si>
  <si>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</si>
  <si>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</si>
  <si>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</si>
  <si>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</si>
  <si>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</si>
  <si>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</si>
  <si>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</si>
  <si>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</si>
  <si>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</si>
  <si>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</si>
  <si>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</si>
  <si>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</si>
  <si>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</si>
  <si>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</si>
  <si>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</si>
  <si>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</si>
  <si>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</si>
  <si>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</si>
  <si>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</si>
  <si>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</si>
  <si>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</si>
  <si>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</si>
  <si>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</si>
  <si>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</si>
  <si>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</si>
  <si>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</si>
  <si>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</si>
  <si>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</si>
  <si>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</si>
  <si>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</si>
  <si>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</si>
  <si>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</si>
  <si>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</si>
  <si>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</si>
  <si>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</si>
  <si>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</si>
  <si>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</si>
  <si>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</si>
  <si>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</si>
  <si>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</si>
  <si>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</si>
  <si>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</si>
  <si>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</si>
  <si>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</si>
  <si>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</si>
  <si>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</si>
  <si>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</si>
  <si>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</si>
  <si>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</si>
  <si>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</si>
  <si>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</si>
  <si>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</si>
  <si>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</si>
  <si>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</si>
  <si>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</si>
  <si>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</si>
  <si>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</si>
  <si>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</si>
  <si>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</si>
  <si>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</si>
  <si>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</si>
  <si>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</si>
  <si>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</si>
  <si>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</si>
  <si>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</si>
  <si>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</si>
  <si>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</si>
  <si>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</si>
  <si>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</si>
  <si>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</si>
  <si>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</si>
  <si>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</si>
  <si>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</si>
  <si>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</si>
  <si>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</si>
  <si>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</si>
  <si>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</si>
  <si>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</si>
  <si>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</si>
  <si>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</si>
  <si>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</si>
  <si>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</si>
  <si>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</si>
  <si>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</si>
  <si>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</si>
  <si>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</si>
  <si>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</si>
  <si>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</si>
  <si>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</si>
  <si>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</si>
  <si>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</si>
  <si>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</si>
  <si>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</si>
  <si>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</si>
  <si>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</si>
  <si>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</si>
  <si>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</si>
  <si>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</si>
  <si>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</si>
  <si>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</si>
  <si>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</si>
  <si>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</si>
  <si>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</si>
  <si>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</si>
  <si>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</si>
  <si>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</si>
  <si>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</si>
  <si>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</si>
  <si>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</si>
  <si>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</si>
  <si>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</si>
  <si>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</si>
  <si>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</si>
  <si>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</si>
  <si>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</si>
  <si>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</si>
  <si>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</si>
  <si>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</si>
  <si>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</si>
  <si>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</si>
  <si>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</si>
  <si>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</si>
  <si>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</si>
  <si>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</si>
  <si>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</si>
  <si>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</si>
  <si>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</si>
  <si>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</si>
  <si>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</si>
  <si>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</si>
  <si>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</si>
  <si>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</si>
  <si>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</si>
  <si>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</si>
  <si>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</si>
  <si>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</si>
  <si>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</si>
  <si>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</si>
  <si>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</si>
  <si>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</si>
  <si>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</si>
  <si>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</si>
  <si>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</si>
  <si>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</si>
  <si>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</si>
  <si>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</si>
  <si>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</si>
  <si>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</si>
  <si>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</si>
  <si>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</si>
  <si>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</si>
  <si>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</si>
  <si>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</si>
  <si>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</si>
  <si>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</si>
  <si>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</si>
  <si>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</si>
  <si>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</si>
  <si>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</si>
  <si>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</si>
  <si>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</si>
  <si>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</si>
  <si>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</si>
  <si>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</si>
  <si>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</si>
  <si>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</si>
  <si>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</si>
  <si>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</si>
  <si>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</si>
  <si>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</si>
  <si>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</si>
  <si>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</si>
  <si>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</si>
  <si>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</si>
  <si>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</si>
  <si>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</si>
  <si>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</si>
  <si>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</si>
  <si>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</si>
  <si>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</si>
  <si>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</si>
  <si>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</si>
  <si>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</si>
  <si>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</si>
  <si>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</si>
  <si>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</si>
  <si>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</si>
  <si>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</si>
  <si>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</si>
  <si>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</si>
  <si>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</si>
  <si>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</si>
  <si>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</si>
  <si>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</si>
  <si>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</si>
  <si>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</si>
  <si>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</si>
  <si>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</si>
  <si>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</si>
  <si>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</si>
  <si>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</si>
  <si>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</si>
  <si>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</si>
  <si>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</si>
  <si>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</si>
  <si>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</si>
  <si>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</si>
  <si>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</si>
  <si>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</si>
  <si>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</si>
  <si>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</si>
  <si>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</si>
  <si>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</si>
  <si>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</si>
  <si>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</si>
  <si>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</si>
  <si>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</si>
  <si>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</si>
  <si>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</si>
  <si>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</si>
  <si>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</si>
  <si>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</si>
  <si>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</si>
  <si>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</si>
  <si>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</si>
  <si>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</si>
  <si>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</si>
  <si>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</si>
  <si>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</si>
  <si>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</si>
  <si>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</si>
  <si>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</si>
  <si>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</si>
  <si>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</si>
  <si>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</si>
  <si>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</si>
  <si>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</si>
  <si>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</si>
  <si>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</si>
  <si>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</si>
  <si>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</si>
  <si>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</si>
  <si>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</si>
  <si>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</si>
  <si>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</si>
  <si>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</si>
  <si>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</si>
  <si>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</si>
  <si>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</si>
  <si>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</si>
  <si>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</si>
  <si>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</si>
  <si>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</si>
  <si>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</si>
  <si>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</si>
  <si>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</si>
  <si>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</si>
  <si>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</si>
  <si>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</si>
  <si>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</si>
  <si>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</si>
  <si>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</si>
  <si>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</si>
  <si>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</si>
  <si>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</si>
  <si>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</si>
  <si>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</si>
  <si>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</si>
  <si>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</si>
  <si>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</si>
  <si>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</si>
  <si>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</si>
  <si>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</si>
  <si>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</si>
  <si>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</si>
  <si>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</si>
  <si>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</si>
  <si>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</si>
  <si>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</si>
  <si>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</si>
  <si>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</si>
  <si>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</si>
  <si>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</si>
  <si>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</si>
  <si>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</si>
  <si>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</si>
  <si>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</si>
  <si>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</si>
  <si>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</si>
  <si>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</si>
  <si>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</si>
  <si>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</si>
  <si>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</si>
  <si>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</si>
  <si>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</si>
  <si>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</si>
  <si>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</si>
  <si>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</si>
  <si>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</si>
  <si>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</si>
  <si>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</si>
  <si>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</si>
  <si>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</si>
  <si>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</si>
  <si>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</si>
  <si>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</si>
  <si>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</si>
  <si>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</si>
  <si>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</si>
  <si>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</si>
  <si>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</si>
  <si>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</si>
  <si>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</si>
  <si>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</si>
  <si>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</si>
  <si>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</si>
  <si>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</si>
  <si>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</si>
  <si>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</si>
  <si>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</si>
  <si>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</si>
  <si>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</si>
  <si>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</si>
  <si>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</si>
  <si>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</si>
  <si>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</si>
  <si>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</si>
  <si>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</si>
  <si>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</si>
  <si>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</si>
  <si>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</si>
  <si>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</si>
  <si>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</si>
  <si>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</si>
  <si>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</si>
  <si>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</si>
  <si>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</si>
  <si>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</si>
  <si>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</si>
  <si>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</si>
  <si>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</si>
  <si>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</si>
  <si>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</si>
  <si>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</si>
  <si>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</si>
  <si>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</si>
  <si>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</si>
  <si>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</si>
  <si>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</si>
  <si>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</si>
  <si>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</si>
  <si>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</si>
  <si>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</si>
  <si>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</si>
  <si>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</si>
  <si>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</si>
  <si>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</si>
  <si>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</si>
  <si>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</si>
  <si>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</si>
  <si>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</si>
  <si>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</si>
  <si>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</si>
  <si>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</si>
  <si>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</si>
  <si>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</si>
  <si>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</si>
  <si>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</si>
  <si>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</si>
  <si>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</si>
  <si>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</si>
  <si>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</si>
  <si>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</si>
  <si>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</si>
  <si>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</si>
  <si>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</si>
  <si>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</si>
  <si>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</si>
  <si>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</si>
  <si>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</si>
  <si>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</si>
  <si>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</si>
  <si>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</si>
  <si>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</si>
  <si>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</si>
  <si>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</si>
  <si>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</si>
  <si>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</si>
  <si>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</si>
  <si>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</si>
  <si>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</si>
  <si>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</si>
  <si>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</si>
  <si>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</si>
  <si>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</si>
  <si>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</si>
  <si>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</si>
  <si>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</si>
  <si>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</si>
  <si>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</si>
  <si>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</si>
  <si>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</si>
  <si>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</si>
  <si>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</si>
  <si>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</si>
  <si>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</si>
  <si>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</si>
  <si>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</si>
  <si>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</si>
  <si>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</si>
  <si>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</si>
  <si>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</si>
  <si>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</si>
  <si>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</si>
  <si>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</si>
  <si>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</si>
  <si>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</si>
  <si>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</si>
  <si>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</si>
  <si>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</si>
  <si>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</si>
  <si>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</si>
  <si>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</si>
  <si>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</si>
  <si>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</si>
  <si>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</si>
  <si>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</si>
  <si>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</si>
  <si>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</si>
  <si>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</si>
  <si>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</si>
  <si>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</si>
  <si>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</si>
  <si>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</si>
  <si>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</si>
  <si>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</si>
  <si>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</si>
  <si>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</si>
  <si>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</si>
  <si>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</si>
  <si>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</si>
  <si>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</si>
  <si>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</si>
  <si>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</si>
  <si>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</si>
  <si>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</si>
  <si>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</si>
  <si>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</si>
  <si>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</si>
  <si>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</si>
  <si>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</si>
  <si>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</si>
  <si>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</si>
  <si>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</si>
  <si>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</si>
  <si>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</si>
  <si>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</si>
  <si>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</si>
  <si>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</si>
  <si>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</si>
  <si>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</si>
  <si>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</si>
  <si>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</si>
  <si>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</si>
  <si>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</si>
  <si>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</si>
  <si>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</si>
  <si>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</si>
  <si>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</si>
  <si>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</si>
  <si>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</si>
  <si>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</si>
  <si>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</si>
  <si>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</si>
  <si>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</si>
  <si>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</si>
  <si>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</si>
  <si>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</si>
  <si>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</si>
  <si>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</si>
  <si>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</si>
  <si>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</si>
  <si>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</si>
  <si>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</si>
  <si>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</si>
  <si>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</si>
  <si>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</si>
  <si>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</si>
  <si>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</si>
  <si>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</si>
  <si>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</si>
  <si>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</si>
  <si>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</si>
  <si>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</si>
  <si>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</si>
  <si>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</si>
  <si>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</si>
  <si>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</si>
  <si>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</si>
  <si>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</si>
  <si>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</si>
  <si>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</si>
  <si>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</si>
  <si>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</si>
  <si>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</si>
  <si>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</si>
  <si>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</si>
  <si>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</si>
  <si>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</si>
  <si>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</si>
  <si>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</si>
  <si>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</si>
  <si>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</si>
  <si>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</si>
  <si>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</si>
  <si>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</si>
  <si>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</si>
  <si>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</si>
  <si>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</si>
  <si>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</si>
  <si>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</si>
  <si>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</si>
  <si>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</si>
  <si>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</si>
  <si>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</si>
  <si>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</si>
  <si>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</si>
  <si>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</si>
  <si>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</si>
  <si>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</si>
  <si>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</si>
  <si>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</si>
  <si>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</si>
  <si>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</si>
  <si>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</si>
  <si>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</si>
  <si>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</si>
  <si>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</si>
  <si>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</si>
  <si>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</si>
  <si>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</si>
  <si>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</si>
  <si>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</si>
  <si>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</si>
  <si>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</si>
  <si>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</si>
  <si>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</si>
  <si>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</si>
  <si>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</si>
  <si>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</si>
  <si>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</si>
  <si>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</si>
  <si>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</si>
  <si>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</si>
  <si>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</si>
  <si>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</si>
  <si>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</si>
  <si>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</si>
  <si>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</si>
  <si>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</si>
  <si>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</si>
  <si>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</si>
  <si>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</si>
  <si>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</si>
  <si>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</si>
  <si>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</si>
  <si>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</si>
  <si>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</si>
  <si>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</si>
  <si>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</si>
  <si>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</si>
  <si>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</si>
  <si>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</si>
  <si>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</si>
  <si>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</si>
  <si>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</si>
  <si>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</si>
  <si>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</si>
  <si>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</si>
  <si>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</si>
  <si>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</si>
  <si>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</si>
  <si>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</si>
  <si>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</si>
  <si>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</si>
  <si>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</si>
  <si>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</si>
  <si>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</si>
  <si>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</si>
  <si>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</si>
  <si>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</si>
  <si>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</si>
  <si>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</si>
  <si>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</si>
  <si>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</si>
  <si>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</si>
  <si>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</si>
  <si>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</si>
  <si>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</si>
  <si>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</si>
  <si>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</si>
  <si>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</si>
  <si>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</si>
  <si>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</si>
  <si>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</si>
  <si>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</si>
  <si>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</si>
  <si>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</si>
  <si>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</si>
  <si>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</si>
  <si>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</si>
  <si>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</si>
  <si>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</si>
  <si>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</si>
  <si>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</si>
  <si>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</si>
  <si>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</si>
  <si>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</si>
  <si>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</si>
  <si>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</si>
  <si>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</si>
  <si>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</si>
  <si>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</si>
  <si>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</si>
  <si>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</si>
  <si>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</si>
  <si>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</si>
  <si>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</si>
  <si>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</si>
  <si>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</si>
  <si>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</si>
  <si>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</si>
  <si>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</si>
  <si>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</si>
  <si>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</si>
  <si>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</si>
  <si>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</si>
  <si>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</si>
  <si>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</si>
  <si>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</si>
  <si>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</si>
  <si>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</si>
  <si>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</si>
  <si>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</si>
  <si>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</si>
  <si>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</si>
  <si>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</si>
  <si>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</si>
  <si>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</si>
  <si>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</si>
  <si>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</si>
  <si>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</si>
  <si>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</si>
  <si>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</si>
  <si>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</si>
  <si>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</si>
  <si>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</si>
  <si>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</si>
  <si>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</si>
  <si>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</si>
  <si>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</si>
  <si>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</si>
  <si>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</si>
  <si>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</si>
  <si>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</si>
  <si>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</si>
  <si>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</si>
  <si>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</si>
  <si>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</si>
  <si>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</si>
  <si>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</si>
  <si>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</si>
  <si>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</si>
  <si>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</si>
  <si>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</si>
  <si>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</si>
  <si>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</si>
  <si>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</si>
  <si>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</si>
  <si>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</si>
  <si>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</si>
  <si>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</si>
  <si>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</si>
  <si>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</si>
  <si>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</si>
  <si>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</si>
  <si>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</si>
  <si>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</si>
  <si>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</si>
  <si>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</si>
  <si>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</si>
  <si>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</si>
  <si>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</si>
  <si>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</si>
  <si>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</si>
  <si>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</si>
  <si>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</si>
  <si>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</si>
  <si>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</si>
  <si>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</si>
  <si>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</si>
  <si>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</si>
  <si>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</si>
  <si>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</si>
  <si>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</si>
  <si>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</si>
  <si>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</si>
  <si>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</si>
  <si>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</si>
  <si>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</si>
  <si>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</si>
  <si>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</si>
  <si>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</si>
  <si>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</si>
  <si>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</si>
  <si>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</si>
  <si>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</si>
  <si>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</si>
  <si>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</si>
  <si>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</si>
  <si>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</si>
  <si>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</si>
  <si>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</si>
  <si>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</si>
  <si>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</si>
  <si>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</si>
  <si>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</si>
  <si>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</si>
  <si>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</si>
  <si>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</si>
  <si>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</si>
  <si>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</si>
  <si>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</si>
  <si>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</si>
  <si>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</si>
  <si>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</si>
  <si>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</si>
  <si>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</si>
  <si>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</si>
  <si>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</si>
  <si>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</si>
  <si>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</si>
  <si>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</si>
  <si>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</si>
  <si>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</si>
  <si>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</si>
  <si>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</si>
  <si>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</si>
  <si>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</si>
  <si>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</si>
  <si>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</si>
  <si>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</si>
  <si>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</si>
  <si>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</si>
  <si>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</si>
  <si>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</si>
  <si>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</si>
  <si>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</si>
  <si>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</si>
  <si>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</si>
  <si>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</si>
  <si>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</si>
  <si>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</si>
  <si>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</si>
  <si>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</si>
  <si>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</si>
  <si>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</si>
  <si>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</si>
  <si>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</si>
  <si>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</si>
  <si>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</si>
  <si>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</si>
  <si>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</si>
  <si>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</si>
  <si>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</si>
  <si>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</si>
  <si>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</si>
  <si>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</si>
  <si>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</si>
  <si>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</si>
  <si>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</si>
  <si>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</si>
  <si>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</si>
  <si>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</si>
  <si>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</si>
  <si>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</si>
  <si>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</si>
  <si>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</si>
  <si>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</si>
  <si>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</si>
  <si>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</si>
  <si>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</si>
  <si>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</si>
  <si>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</si>
  <si>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</si>
  <si>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</si>
  <si>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</si>
  <si>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</si>
  <si>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</si>
  <si>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</si>
  <si>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</si>
  <si>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</si>
  <si>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</si>
  <si>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</si>
  <si>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</si>
  <si>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</si>
  <si>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</si>
  <si>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</si>
  <si>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</si>
  <si>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</si>
  <si>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</si>
  <si>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</si>
  <si>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</si>
  <si>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</si>
  <si>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</si>
  <si>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</si>
  <si>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</si>
  <si>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</si>
  <si>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</si>
  <si>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</si>
  <si>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</si>
  <si>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</si>
  <si>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</si>
  <si>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</si>
  <si>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</si>
  <si>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</si>
  <si>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</si>
  <si>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</si>
  <si>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</si>
  <si>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</si>
  <si>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</si>
  <si>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</si>
  <si>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</si>
  <si>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</si>
  <si>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</si>
  <si>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</si>
  <si>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</si>
  <si>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</si>
  <si>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</si>
  <si>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</si>
  <si>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</si>
  <si>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</si>
  <si>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</si>
  <si>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</si>
  <si>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</si>
  <si>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</si>
  <si>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</si>
  <si>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</si>
  <si>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</si>
  <si>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</si>
  <si>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</si>
  <si>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</si>
  <si>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</si>
  <si>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</si>
  <si>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</si>
  <si>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</si>
  <si>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</si>
  <si>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</si>
  <si>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</si>
  <si>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</si>
  <si>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</si>
  <si>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</si>
  <si>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</si>
  <si>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</si>
  <si>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</si>
  <si>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</si>
  <si>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</si>
  <si>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</si>
  <si>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</si>
  <si>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</si>
  <si>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</si>
  <si>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</si>
  <si>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</si>
  <si>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</si>
  <si>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</si>
  <si>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</si>
  <si>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</si>
  <si>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</si>
  <si>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</si>
  <si>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</si>
  <si>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</si>
  <si>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</si>
  <si>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</si>
  <si>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</si>
  <si>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</si>
  <si>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</si>
  <si>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</si>
  <si>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</si>
  <si>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</si>
  <si>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</si>
  <si>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</si>
  <si>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</si>
  <si>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</si>
  <si>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</si>
  <si>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</si>
  <si>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</si>
  <si>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</si>
  <si>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</si>
  <si>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</si>
  <si>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</si>
  <si>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</si>
  <si>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</si>
  <si>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</si>
  <si>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</si>
  <si>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</si>
  <si>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</si>
  <si>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</si>
  <si>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</si>
  <si>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</si>
  <si>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</si>
  <si>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</si>
  <si>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</si>
  <si>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</si>
  <si>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</si>
  <si>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</si>
  <si>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</si>
  <si>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</si>
  <si>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</si>
  <si>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</si>
  <si>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</si>
  <si>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</si>
  <si>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</si>
  <si>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</si>
  <si>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</si>
  <si>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</si>
  <si>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</si>
  <si>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</si>
  <si>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</si>
  <si>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</si>
  <si>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</si>
  <si>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</si>
  <si>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</si>
  <si>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</si>
  <si>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</si>
  <si>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</si>
  <si>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</si>
  <si>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</si>
  <si>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</si>
  <si>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</si>
  <si>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</si>
  <si>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</si>
  <si>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</si>
  <si>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</si>
  <si>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</si>
  <si>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</si>
  <si>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</si>
  <si>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</si>
  <si>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</si>
  <si>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</si>
  <si>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</si>
  <si>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</si>
  <si>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</si>
  <si>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</si>
  <si>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</si>
  <si>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</si>
  <si>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</si>
  <si>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</si>
  <si>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</si>
  <si>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</si>
  <si>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</si>
  <si>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</si>
  <si>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</si>
  <si>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</si>
  <si>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</si>
  <si>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</si>
  <si>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</si>
  <si>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</si>
  <si>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</si>
  <si>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</si>
  <si>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</si>
  <si>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</si>
  <si>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</si>
  <si>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</si>
  <si>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</si>
  <si>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</si>
  <si>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</si>
  <si>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</si>
  <si>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</si>
  <si>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</si>
  <si>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</si>
  <si>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</si>
  <si>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</si>
  <si>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</si>
  <si>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</si>
  <si>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</si>
  <si>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</si>
  <si>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</si>
  <si>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</si>
  <si>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</si>
  <si>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</si>
  <si>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</si>
  <si>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</si>
  <si>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</si>
  <si>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</si>
  <si>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</si>
  <si>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</si>
  <si>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</si>
  <si>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</si>
  <si>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</si>
  <si>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</si>
  <si>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</si>
  <si>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</si>
  <si>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</si>
  <si>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</si>
  <si>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</si>
  <si>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</si>
  <si>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</si>
  <si>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</si>
  <si>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</si>
  <si>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</si>
  <si>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</si>
  <si>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</si>
  <si>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</si>
  <si>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</si>
  <si>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</si>
  <si>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</si>
  <si>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</si>
  <si>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</si>
  <si>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</si>
  <si>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</si>
  <si>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</si>
  <si>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</si>
  <si>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</si>
  <si>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</si>
  <si>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</si>
  <si>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</si>
  <si>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</si>
  <si>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</si>
  <si>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</si>
  <si>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</si>
  <si>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</si>
  <si>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</si>
  <si>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</si>
  <si>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</si>
  <si>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</si>
  <si>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</si>
  <si>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</si>
  <si>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</si>
  <si>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</si>
  <si>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</si>
  <si>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</si>
  <si>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</si>
  <si>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</si>
  <si>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</si>
  <si>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</si>
  <si>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</si>
  <si>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</si>
  <si>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</si>
  <si>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</si>
  <si>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</si>
  <si>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</si>
  <si>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</si>
  <si>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</si>
  <si>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</si>
  <si>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</si>
  <si>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</si>
  <si>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</si>
  <si>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</si>
  <si>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</si>
  <si>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</si>
  <si>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</si>
  <si>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</si>
  <si>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</si>
  <si>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</si>
  <si>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</si>
  <si>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</si>
  <si>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</si>
  <si>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</si>
  <si>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</si>
  <si>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</si>
  <si>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</si>
  <si>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</si>
  <si>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</si>
  <si>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</si>
  <si>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</si>
  <si>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</si>
  <si>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</si>
  <si>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</si>
  <si>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</si>
  <si>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</si>
  <si>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</si>
  <si>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</si>
  <si>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</si>
  <si>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</si>
  <si>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</si>
  <si>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</si>
  <si>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</si>
  <si>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</si>
  <si>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</si>
  <si>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</si>
  <si>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</si>
  <si>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</si>
  <si>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</si>
  <si>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</si>
  <si>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</si>
  <si>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</si>
  <si>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</si>
  <si>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</si>
  <si>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</si>
  <si>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</si>
  <si>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</si>
  <si>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</si>
  <si>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</si>
  <si>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</si>
  <si>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</si>
  <si>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</si>
  <si>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</si>
  <si>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</si>
  <si>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</si>
  <si>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</si>
  <si>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</si>
  <si>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</si>
  <si>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</si>
  <si>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</si>
  <si>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</si>
  <si>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</si>
  <si>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</si>
  <si>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</si>
  <si>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</si>
  <si>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</si>
  <si>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</si>
  <si>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</si>
  <si>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</si>
  <si>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</si>
  <si>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</si>
  <si>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</si>
  <si>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</si>
  <si>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</si>
  <si>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</si>
  <si>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</si>
  <si>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</si>
  <si>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</si>
  <si>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</si>
  <si>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</si>
  <si>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</si>
  <si>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</si>
  <si>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</si>
  <si>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</si>
  <si>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</si>
  <si>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</si>
  <si>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</si>
  <si>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</si>
  <si>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</si>
  <si>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</si>
  <si>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</si>
  <si>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</si>
  <si>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</si>
  <si>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</si>
  <si>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</si>
  <si>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</si>
  <si>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</si>
  <si>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</si>
  <si>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</si>
  <si>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</si>
  <si>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</si>
  <si>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</si>
  <si>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</si>
  <si>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</si>
  <si>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</si>
  <si>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</si>
  <si>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</si>
  <si>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</si>
  <si>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</si>
  <si>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</si>
  <si>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</si>
  <si>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</si>
  <si>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</si>
  <si>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</si>
  <si>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</si>
  <si>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</si>
  <si>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</si>
  <si>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</si>
  <si>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</si>
  <si>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</si>
  <si>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</si>
  <si>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</si>
  <si>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</si>
  <si>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</si>
  <si>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</si>
  <si>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</si>
  <si>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</si>
  <si>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</si>
  <si>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</si>
  <si>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</si>
  <si>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</si>
  <si>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</si>
  <si>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</si>
  <si>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</si>
  <si>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</si>
  <si>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</si>
  <si>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</si>
  <si>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</si>
  <si>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</si>
  <si>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</si>
  <si>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</si>
  <si>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</si>
  <si>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</si>
  <si>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</si>
  <si>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</si>
  <si>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</si>
  <si>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</si>
  <si>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</si>
  <si>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</si>
  <si>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</si>
  <si>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</si>
  <si>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</si>
  <si>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</si>
  <si>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</si>
  <si>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</si>
  <si>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</si>
  <si>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</si>
  <si>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</si>
  <si>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</si>
  <si>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</si>
  <si>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</si>
  <si>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</si>
  <si>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</si>
  <si>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</si>
  <si>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</si>
  <si>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</si>
  <si>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</si>
  <si>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</si>
  <si>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</si>
  <si>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</si>
  <si>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</si>
  <si>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</si>
  <si>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</si>
  <si>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</si>
  <si>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</si>
  <si>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</si>
  <si>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</si>
  <si>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</si>
  <si>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</si>
  <si>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</si>
  <si>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</si>
  <si>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</si>
  <si>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</si>
  <si>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</si>
  <si>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</si>
  <si>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</si>
  <si>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</si>
  <si>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</si>
  <si>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</si>
  <si>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</si>
  <si>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</si>
  <si>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</si>
  <si>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</si>
  <si>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</si>
  <si>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</si>
  <si>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</si>
  <si>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</si>
  <si>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</si>
  <si>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</si>
  <si>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</si>
  <si>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</si>
  <si>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</si>
  <si>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</si>
  <si>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</si>
  <si>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</si>
  <si>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</si>
  <si>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</si>
  <si>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</si>
  <si>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</si>
  <si>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</si>
  <si>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</si>
  <si>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</si>
  <si>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</si>
  <si>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</si>
  <si>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</si>
  <si>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</si>
  <si>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</si>
  <si>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</si>
  <si>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</si>
  <si>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</si>
  <si>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</si>
  <si>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</si>
  <si>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</si>
  <si>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</si>
  <si>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</si>
  <si>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</si>
  <si>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</si>
  <si>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</si>
  <si>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</si>
  <si>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</si>
  <si>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</si>
  <si>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</si>
  <si>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</si>
  <si>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</si>
  <si>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</si>
  <si>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</si>
  <si>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</si>
  <si>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</si>
  <si>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</si>
  <si>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</si>
  <si>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</si>
  <si>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</si>
  <si>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</si>
  <si>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</si>
  <si>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</si>
  <si>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</si>
  <si>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</si>
  <si>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</si>
  <si>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</si>
  <si>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</si>
  <si>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</si>
  <si>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</si>
  <si>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</si>
  <si>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</si>
  <si>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</si>
  <si>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</si>
  <si>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</si>
  <si>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</si>
  <si>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</si>
  <si>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</si>
  <si>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</si>
  <si>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</si>
  <si>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</si>
  <si>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</si>
  <si>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</si>
  <si>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</si>
  <si>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</si>
  <si>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</si>
  <si>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</si>
  <si>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</si>
  <si>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</si>
  <si>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</si>
  <si>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</si>
  <si>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</si>
  <si>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</si>
  <si>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</si>
  <si>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</si>
  <si>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</si>
  <si>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</si>
  <si>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</si>
  <si>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</si>
  <si>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</si>
  <si>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</si>
  <si>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</si>
  <si>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</si>
  <si>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</si>
  <si>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</si>
  <si>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</si>
  <si>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</si>
  <si>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</si>
  <si>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</si>
  <si>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</si>
  <si>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</si>
  <si>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</si>
  <si>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</si>
  <si>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</si>
  <si>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</si>
  <si>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</si>
  <si>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</si>
  <si>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</si>
  <si>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</si>
  <si>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</si>
  <si>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</si>
  <si>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</si>
  <si>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</si>
  <si>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</si>
  <si>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</si>
  <si>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</si>
  <si>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</si>
  <si>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</si>
  <si>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</si>
  <si>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</si>
  <si>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</si>
  <si>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</si>
  <si>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</si>
  <si>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</si>
  <si>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</si>
  <si>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</si>
  <si>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</si>
  <si>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</si>
  <si>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</si>
  <si>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</si>
  <si>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</si>
  <si>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</si>
  <si>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</si>
  <si>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</si>
  <si>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</si>
  <si>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</si>
  <si>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</si>
  <si>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</si>
  <si>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</si>
  <si>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</si>
  <si>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</si>
  <si>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</si>
  <si>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</si>
  <si>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</si>
  <si>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</si>
  <si>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</si>
  <si>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</si>
  <si>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</si>
  <si>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</si>
  <si>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</si>
  <si>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</si>
  <si>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</si>
  <si>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</si>
  <si>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</si>
  <si>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</si>
  <si>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</si>
  <si>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</si>
  <si>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</si>
  <si>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</si>
  <si>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</si>
  <si>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</si>
  <si>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</si>
  <si>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</si>
  <si>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</si>
  <si>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</si>
  <si>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</si>
  <si>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</si>
  <si>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</si>
  <si>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</si>
  <si>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</si>
  <si>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</si>
  <si>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</si>
  <si>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</si>
  <si>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</si>
  <si>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</si>
  <si>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</si>
  <si>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</si>
  <si>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</si>
  <si>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</si>
  <si>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</si>
  <si>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</si>
  <si>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</si>
  <si>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</si>
  <si>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</si>
  <si>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</si>
  <si>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</si>
  <si>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</si>
  <si>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</si>
  <si>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</si>
  <si>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</si>
  <si>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</si>
  <si>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</si>
  <si>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</si>
  <si>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</si>
  <si>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</si>
  <si>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</si>
  <si>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</si>
  <si>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</si>
  <si>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</si>
  <si>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</si>
  <si>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</si>
  <si>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</si>
  <si>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</si>
  <si>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</si>
  <si>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</si>
  <si>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</si>
  <si>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</si>
  <si>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</si>
  <si>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</si>
  <si>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</si>
  <si>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</si>
  <si>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</si>
  <si>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</si>
  <si>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</si>
  <si>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</si>
  <si>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</si>
  <si>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</si>
  <si>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</si>
  <si>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</si>
  <si>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</si>
  <si>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</si>
  <si>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</si>
  <si>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</si>
  <si>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</si>
  <si>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</si>
  <si>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</si>
  <si>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</si>
  <si>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</si>
  <si>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</si>
  <si>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</si>
  <si>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</si>
  <si>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</si>
  <si>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</si>
  <si>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</si>
  <si>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</si>
  <si>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</si>
  <si>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</si>
  <si>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</si>
  <si>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</si>
  <si>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</si>
  <si>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</si>
  <si>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</si>
  <si>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</si>
  <si>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</si>
  <si>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</si>
  <si>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</si>
  <si>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</si>
  <si>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</si>
  <si>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</si>
  <si>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</si>
  <si>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</si>
  <si>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</si>
  <si>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</si>
  <si>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</si>
  <si>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</si>
  <si>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</si>
  <si>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</si>
  <si>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</si>
  <si>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</si>
  <si>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</si>
  <si>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</si>
  <si>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</si>
  <si>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</si>
  <si>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</si>
  <si>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</si>
  <si>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</si>
  <si>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</si>
  <si>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</si>
  <si>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</si>
  <si>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</si>
  <si>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</si>
  <si>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</si>
  <si>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</si>
  <si>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</si>
  <si>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</si>
  <si>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</si>
  <si>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</si>
  <si>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</si>
  <si>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</si>
  <si>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</si>
  <si>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</si>
  <si>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</si>
  <si>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</si>
  <si>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</si>
  <si>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</si>
  <si>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</si>
  <si>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</si>
  <si>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</si>
  <si>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</si>
  <si>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</si>
  <si>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</si>
  <si>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</si>
  <si>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</si>
  <si>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</si>
  <si>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</si>
  <si>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</si>
  <si>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</si>
  <si>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</si>
  <si>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</si>
  <si>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</si>
  <si>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</si>
  <si>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</si>
  <si>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</si>
  <si>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</si>
  <si>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</si>
  <si>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</si>
  <si>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</si>
  <si>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</si>
  <si>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</si>
  <si>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</si>
  <si>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</si>
  <si>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</si>
  <si>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</si>
  <si>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</si>
  <si>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</si>
  <si>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</si>
  <si>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</si>
  <si>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</si>
  <si>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</si>
  <si>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</si>
  <si>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</si>
  <si>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</si>
  <si>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</si>
  <si>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</si>
  <si>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</si>
  <si>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</si>
  <si>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</si>
  <si>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</si>
  <si>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</si>
  <si>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</si>
  <si>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</si>
  <si>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</si>
  <si>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</si>
  <si>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</si>
  <si>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</si>
  <si>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</si>
  <si>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</si>
  <si>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</si>
  <si>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</si>
  <si>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</si>
  <si>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</si>
  <si>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</si>
  <si>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</si>
  <si>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</si>
  <si>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</si>
  <si>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</si>
  <si>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</si>
  <si>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</si>
  <si>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</si>
  <si>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</si>
  <si>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</si>
  <si>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</si>
  <si>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</si>
  <si>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</si>
  <si>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</si>
  <si>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</si>
  <si>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</si>
  <si>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</si>
  <si>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</si>
  <si>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</si>
  <si>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</si>
  <si>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</si>
  <si>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</si>
  <si>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</si>
  <si>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</si>
  <si>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</si>
  <si>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</si>
  <si>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</si>
  <si>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</si>
  <si>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</si>
  <si>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</si>
  <si>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</si>
  <si>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</si>
  <si>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</si>
  <si>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</si>
  <si>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</si>
  <si>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</si>
  <si>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</si>
  <si>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</si>
  <si>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</si>
  <si>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</si>
  <si>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</si>
  <si>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</si>
  <si>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</si>
  <si>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</si>
  <si>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</si>
  <si>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</si>
  <si>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</si>
  <si>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</si>
  <si>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</si>
  <si>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</si>
  <si>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</si>
  <si>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</si>
  <si>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</si>
  <si>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</si>
  <si>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</si>
  <si>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</si>
  <si>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</si>
  <si>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</si>
  <si>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</si>
  <si>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</si>
  <si>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</si>
  <si>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</si>
  <si>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</si>
  <si>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</si>
  <si>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</si>
  <si>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</si>
  <si>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</si>
  <si>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</si>
  <si>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</si>
  <si>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</si>
  <si>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</si>
  <si>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</si>
  <si>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</si>
  <si>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</si>
  <si>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</si>
  <si>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</si>
  <si>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</si>
  <si>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</si>
  <si>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</si>
  <si>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</si>
  <si>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</si>
  <si>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</si>
  <si>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</si>
  <si>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</si>
  <si>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</si>
  <si>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</si>
  <si>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</si>
  <si>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</si>
  <si>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</si>
  <si>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</si>
  <si>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</si>
  <si>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</si>
  <si>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</si>
  <si>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</si>
  <si>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</si>
  <si>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</si>
  <si>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</si>
  <si>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</si>
  <si>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</si>
  <si>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</si>
  <si>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</si>
  <si>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</si>
  <si>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</si>
  <si>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</si>
  <si>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</si>
  <si>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</si>
  <si>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</si>
  <si>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</si>
  <si>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</si>
  <si>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</si>
  <si>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</si>
  <si>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</si>
  <si>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</si>
  <si>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</si>
  <si>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</si>
  <si>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</si>
  <si>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</si>
  <si>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</si>
  <si>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</si>
  <si>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</si>
  <si>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</si>
  <si>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</si>
  <si>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</si>
  <si>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</si>
  <si>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</si>
  <si>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</si>
  <si>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</si>
  <si>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</si>
  <si>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</si>
  <si>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</si>
  <si>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</si>
  <si>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</si>
  <si>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</si>
  <si>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</si>
  <si>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</si>
  <si>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</si>
  <si>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</si>
  <si>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</si>
  <si>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</si>
  <si>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</si>
  <si>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</si>
  <si>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</si>
  <si>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</si>
  <si>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</si>
  <si>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</si>
  <si>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</si>
  <si>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</si>
  <si>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</si>
  <si>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</si>
  <si>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</si>
  <si>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</si>
  <si>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</si>
  <si>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</si>
  <si>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</si>
  <si>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</si>
  <si>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</si>
  <si>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</si>
  <si>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</si>
  <si>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</si>
  <si>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</si>
  <si>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</si>
  <si>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</si>
  <si>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</si>
  <si>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</si>
  <si>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</si>
  <si>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</si>
  <si>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</si>
  <si>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</si>
  <si>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</si>
  <si>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</si>
  <si>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</si>
  <si>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</si>
  <si>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</si>
  <si>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</si>
  <si>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</si>
  <si>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</si>
  <si>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</si>
  <si>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</si>
  <si>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</si>
  <si>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</si>
  <si>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</si>
  <si>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</si>
  <si>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</si>
  <si>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</si>
  <si>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</si>
  <si>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</si>
  <si>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</si>
  <si>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</si>
  <si>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</si>
  <si>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</si>
  <si>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</si>
  <si>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</si>
  <si>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</si>
  <si>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</si>
  <si>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</si>
  <si>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</si>
  <si>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</si>
  <si>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</si>
  <si>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</si>
  <si>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</si>
  <si>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</si>
  <si>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</si>
  <si>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</si>
  <si>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</si>
  <si>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</si>
  <si>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</si>
  <si>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</si>
  <si>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</si>
  <si>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</si>
  <si>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</si>
  <si>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</si>
  <si>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</si>
  <si>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</si>
  <si>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</si>
  <si>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</si>
  <si>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</si>
  <si>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</si>
  <si>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</si>
  <si>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</si>
  <si>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</si>
  <si>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</si>
  <si>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</si>
  <si>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</si>
  <si>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</si>
  <si>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</si>
  <si>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</si>
  <si>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</si>
  <si>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</si>
  <si>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</si>
  <si>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</si>
  <si>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</si>
  <si>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</si>
  <si>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</si>
  <si>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</si>
  <si>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</si>
  <si>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</si>
  <si>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</si>
  <si>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</si>
  <si>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</si>
  <si>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</si>
  <si>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</si>
  <si>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</si>
  <si>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</si>
  <si>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</si>
  <si>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</si>
  <si>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</si>
  <si>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</si>
  <si>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</si>
  <si>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</si>
  <si>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</si>
  <si>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</si>
  <si>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</si>
  <si>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</si>
  <si>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</si>
  <si>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</si>
  <si>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</si>
  <si>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</si>
  <si>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</si>
  <si>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</si>
  <si>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</si>
  <si>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</si>
  <si>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</si>
  <si>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</si>
  <si>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</si>
  <si>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</si>
  <si>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</si>
  <si>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</si>
  <si>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</si>
  <si>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</si>
  <si>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</si>
  <si>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</si>
  <si>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</si>
  <si>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</si>
  <si>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</si>
  <si>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</si>
  <si>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</si>
  <si>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</si>
  <si>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</si>
  <si>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</si>
  <si>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</si>
  <si>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</si>
  <si>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</si>
  <si>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</si>
  <si>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</si>
  <si>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</si>
  <si>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</si>
  <si>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</si>
  <si>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</si>
  <si>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</si>
  <si>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</si>
  <si>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</si>
  <si>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</si>
  <si>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</si>
  <si>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</si>
  <si>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</si>
  <si>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</si>
  <si>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</si>
  <si>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</si>
  <si>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</si>
  <si>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</si>
  <si>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</si>
  <si>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</si>
  <si>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</si>
  <si>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</si>
  <si>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</si>
  <si>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</si>
  <si>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</si>
  <si>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</si>
  <si>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</si>
  <si>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</si>
  <si>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</si>
  <si>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</si>
  <si>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</si>
  <si>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</si>
  <si>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</si>
  <si>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</si>
  <si>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</si>
  <si>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</si>
  <si>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</si>
  <si>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</si>
  <si>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</si>
  <si>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</si>
  <si>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</si>
  <si>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</si>
  <si>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</si>
  <si>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</si>
  <si>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</si>
  <si>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</si>
  <si>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</si>
  <si>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</si>
  <si>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</si>
  <si>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</si>
  <si>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</si>
  <si>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</si>
  <si>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</si>
  <si>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</si>
  <si>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</si>
  <si>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</si>
  <si>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</si>
  <si>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</si>
  <si>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</si>
  <si>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</si>
  <si>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</si>
  <si>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</si>
  <si>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</si>
  <si>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</si>
  <si>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</si>
  <si>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</si>
  <si>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</si>
  <si>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</si>
  <si>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</si>
  <si>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</si>
  <si>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</si>
  <si>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</si>
  <si>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</si>
  <si>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</si>
  <si>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</si>
  <si>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</si>
  <si>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</si>
  <si>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</si>
  <si>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</si>
  <si>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</si>
  <si>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</si>
  <si>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</si>
  <si>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</si>
  <si>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</si>
  <si>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</si>
  <si>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</si>
  <si>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</si>
  <si>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</si>
  <si>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</si>
  <si>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</si>
  <si>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</si>
  <si>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</si>
  <si>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</si>
  <si>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</si>
  <si>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</si>
  <si>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</si>
  <si>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</si>
  <si>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</si>
  <si>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</si>
  <si>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</si>
  <si>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</si>
  <si>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</si>
  <si>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</si>
  <si>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</si>
  <si>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</si>
  <si>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</si>
  <si>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</si>
  <si>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</si>
  <si>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</si>
  <si>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</si>
  <si>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</si>
  <si>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</si>
  <si>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</si>
  <si>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</si>
  <si>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</si>
  <si>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</si>
  <si>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</si>
  <si>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</si>
  <si>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</si>
  <si>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</si>
  <si>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</si>
  <si>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</si>
  <si>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</si>
  <si>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</si>
  <si>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</si>
  <si>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</si>
  <si>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</si>
  <si>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</si>
  <si>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</si>
  <si>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</si>
  <si>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</si>
  <si>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</si>
  <si>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</si>
  <si>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</si>
  <si>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</si>
  <si>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</si>
  <si>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</si>
  <si>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</si>
  <si>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</si>
  <si>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</si>
  <si>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</si>
  <si>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</si>
  <si>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</si>
  <si>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</si>
  <si>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</si>
  <si>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</si>
  <si>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</si>
  <si>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</si>
  <si>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</si>
  <si>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</si>
  <si>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</si>
  <si>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</si>
  <si>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</si>
  <si>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</si>
  <si>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</si>
  <si>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</si>
  <si>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</si>
  <si>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</si>
  <si>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</si>
  <si>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</si>
  <si>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</si>
  <si>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</si>
  <si>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</si>
  <si>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</si>
  <si>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</si>
  <si>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</si>
  <si>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</si>
  <si>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</si>
  <si>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</si>
  <si>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</si>
  <si>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</si>
  <si>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</si>
  <si>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</si>
  <si>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</si>
  <si>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</si>
  <si>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</si>
  <si>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</si>
  <si>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</si>
  <si>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</si>
  <si>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</si>
  <si>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</si>
  <si>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</si>
  <si>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</si>
  <si>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</si>
  <si>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</si>
  <si>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</si>
  <si>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</si>
  <si>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</si>
  <si>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</si>
  <si>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</si>
  <si>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</si>
  <si>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</si>
  <si>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</si>
  <si>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</si>
  <si>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</si>
  <si>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</si>
  <si>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</si>
  <si>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</si>
  <si>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</si>
  <si>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</si>
  <si>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</si>
  <si>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</si>
  <si>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</si>
  <si>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</si>
  <si>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</si>
  <si>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</si>
  <si>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</si>
  <si>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</si>
  <si>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</si>
  <si>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</si>
  <si>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</si>
  <si>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</si>
  <si>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</si>
  <si>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</si>
  <si>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</si>
  <si>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</si>
  <si>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</si>
  <si>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</si>
  <si>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</si>
  <si>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</si>
  <si>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</si>
  <si>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</si>
  <si>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</si>
  <si>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</si>
  <si>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</si>
  <si>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</si>
  <si>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</si>
  <si>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</si>
  <si>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</si>
  <si>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</si>
  <si>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</si>
  <si>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</si>
  <si>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</si>
  <si>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</si>
  <si>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</si>
  <si>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</si>
  <si>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</si>
  <si>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</si>
  <si>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</si>
  <si>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</si>
  <si>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</si>
  <si>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</si>
  <si>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</si>
  <si>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</si>
  <si>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</si>
  <si>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</si>
  <si>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</si>
  <si>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</si>
  <si>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</si>
  <si>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</si>
  <si>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</si>
  <si>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</si>
  <si>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</si>
  <si>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</si>
  <si>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</si>
  <si>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</si>
  <si>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</si>
  <si>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</si>
  <si>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</si>
  <si>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</si>
  <si>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</si>
  <si>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</si>
  <si>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</si>
  <si>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</si>
  <si>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</si>
  <si>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</si>
  <si>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</si>
  <si>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</si>
  <si>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</si>
  <si>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</si>
  <si>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</si>
  <si>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</si>
  <si>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</si>
  <si>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</si>
  <si>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</si>
  <si>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</si>
  <si>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</si>
  <si>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</si>
  <si>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</si>
  <si>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</si>
  <si>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</si>
  <si>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</si>
  <si>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</si>
  <si>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</si>
  <si>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</si>
  <si>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</si>
  <si>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</si>
  <si>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</si>
  <si>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</si>
  <si>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</si>
  <si>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</si>
  <si>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</si>
  <si>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</si>
  <si>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</si>
  <si>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</si>
  <si>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</si>
  <si>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</si>
  <si>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</si>
  <si>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</si>
  <si>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</si>
  <si>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</si>
  <si>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</si>
  <si>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</si>
  <si>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</si>
  <si>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</si>
  <si>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</si>
  <si>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</si>
  <si>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</si>
  <si>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</si>
  <si>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</si>
  <si>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</si>
  <si>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</si>
  <si>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</si>
  <si>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</si>
  <si>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</si>
  <si>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</si>
  <si>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</si>
  <si>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</si>
  <si>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</si>
  <si>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</si>
  <si>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</si>
  <si>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</si>
  <si>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</si>
  <si>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</si>
  <si>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</si>
  <si>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</si>
  <si>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</si>
  <si>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</si>
  <si>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</si>
  <si>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</si>
  <si>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</si>
  <si>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</si>
  <si>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</si>
  <si>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</si>
  <si>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</si>
  <si>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</si>
  <si>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</si>
  <si>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</si>
  <si>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</si>
  <si>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</si>
  <si>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</si>
  <si>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</si>
  <si>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</si>
  <si>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</si>
  <si>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</si>
  <si>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</si>
  <si>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</si>
  <si>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</si>
  <si>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</si>
  <si>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</si>
  <si>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</si>
  <si>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</si>
  <si>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</si>
  <si>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</si>
  <si>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</si>
  <si>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</si>
  <si>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</si>
  <si>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</si>
  <si>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</si>
  <si>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</si>
  <si>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</si>
  <si>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</si>
  <si>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</si>
  <si>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</si>
  <si>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</si>
  <si>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</si>
  <si>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</si>
  <si>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</si>
  <si>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</si>
  <si>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</si>
  <si>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</si>
  <si>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</si>
  <si>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</si>
  <si>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</si>
  <si>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</si>
  <si>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</si>
  <si>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</si>
  <si>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</si>
  <si>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</si>
  <si>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</si>
  <si>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</si>
  <si>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</si>
  <si>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</si>
  <si>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</si>
  <si>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</si>
  <si>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</si>
  <si>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</si>
  <si>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</si>
  <si>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</si>
  <si>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</si>
  <si>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</si>
  <si>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</si>
  <si>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</si>
  <si>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</si>
  <si>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</si>
  <si>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</si>
  <si>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</si>
  <si>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</si>
  <si>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</si>
  <si>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</si>
  <si>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</si>
  <si>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</si>
  <si>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</si>
  <si>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</si>
  <si>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</si>
  <si>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</si>
  <si>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</si>
  <si>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</si>
  <si>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</si>
  <si>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</si>
  <si>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</si>
  <si>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</si>
  <si>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</si>
  <si>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</si>
  <si>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</si>
  <si>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</si>
  <si>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</si>
  <si>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</si>
  <si>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</si>
  <si>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</si>
  <si>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</si>
  <si>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</si>
  <si>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</si>
  <si>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</si>
  <si>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</si>
  <si>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</si>
  <si>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</si>
  <si>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</si>
  <si>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</si>
  <si>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</si>
  <si>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</si>
  <si>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</si>
  <si>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</si>
  <si>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</si>
  <si>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</si>
  <si>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</si>
  <si>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</si>
  <si>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</si>
  <si>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</si>
  <si>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</si>
  <si>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</si>
  <si>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</si>
  <si>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</si>
  <si>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</si>
  <si>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</si>
  <si>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</si>
  <si>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</si>
  <si>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</si>
  <si>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</si>
  <si>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</si>
  <si>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</si>
  <si>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</si>
  <si>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</si>
  <si>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</si>
  <si>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</si>
  <si>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</si>
  <si>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</si>
  <si>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</si>
  <si>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</si>
  <si>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</si>
  <si>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</si>
  <si>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</si>
  <si>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</si>
  <si>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</si>
  <si>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</si>
  <si>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</si>
  <si>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</si>
  <si>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</si>
  <si>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</si>
  <si>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</si>
  <si>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</si>
  <si>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</si>
  <si>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</si>
  <si>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</si>
  <si>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</si>
  <si>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</si>
  <si>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</si>
  <si>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</si>
  <si>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</si>
  <si>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</si>
  <si>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</si>
  <si>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</si>
  <si>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</si>
  <si>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</si>
  <si>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</si>
  <si>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</si>
  <si>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</si>
  <si>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</si>
  <si>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</si>
  <si>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</si>
  <si>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</si>
  <si>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</si>
  <si>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</si>
  <si>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</si>
  <si>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</si>
  <si>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</si>
  <si>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</si>
  <si>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</si>
  <si>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</si>
  <si>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</si>
  <si>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</si>
  <si>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</si>
  <si>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</si>
  <si>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</si>
  <si>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</si>
  <si>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</si>
  <si>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</si>
  <si>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</si>
  <si>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</si>
  <si>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</si>
  <si>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</si>
  <si>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</si>
  <si>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</si>
  <si>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</si>
  <si>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</si>
  <si>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</si>
  <si>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</si>
  <si>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</si>
  <si>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</si>
  <si>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</si>
  <si>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</si>
  <si>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</si>
  <si>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</si>
  <si>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</si>
  <si>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</si>
  <si>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</si>
  <si>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</si>
  <si>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</si>
  <si>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</si>
  <si>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</si>
  <si>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</si>
  <si>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</si>
  <si>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</si>
  <si>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</si>
  <si>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</si>
  <si>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</si>
  <si>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</si>
  <si>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</si>
  <si>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</si>
  <si>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</si>
  <si>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</si>
  <si>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</si>
  <si>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</si>
  <si>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</si>
  <si>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</si>
  <si>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</si>
  <si>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</si>
  <si>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</si>
  <si>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</si>
  <si>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</si>
  <si>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</si>
  <si>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</si>
  <si>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</si>
  <si>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</si>
  <si>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</si>
  <si>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</si>
  <si>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</si>
  <si>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</si>
  <si>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</si>
  <si>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</si>
  <si>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</si>
  <si>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</si>
  <si>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</si>
  <si>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</si>
  <si>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</si>
  <si>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</si>
  <si>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</si>
  <si>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</si>
  <si>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</si>
  <si>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</si>
  <si>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</si>
  <si>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</si>
  <si>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</si>
  <si>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</si>
  <si>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</si>
  <si>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</si>
  <si>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</si>
  <si>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</si>
  <si>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</si>
  <si>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</si>
  <si>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</si>
  <si>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</si>
  <si>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</si>
  <si>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</si>
  <si>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</si>
  <si>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</si>
  <si>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</si>
  <si>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</si>
  <si>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</si>
  <si>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</si>
  <si>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</si>
  <si>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</si>
  <si>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</si>
  <si>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</si>
  <si>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</si>
  <si>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</si>
  <si>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</si>
  <si>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</si>
  <si>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</si>
  <si>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</si>
  <si>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</si>
  <si>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</si>
  <si>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</si>
  <si>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</si>
  <si>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</si>
  <si>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</si>
  <si>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</si>
  <si>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</si>
  <si>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</si>
  <si>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</si>
  <si>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</si>
  <si>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</si>
  <si>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</si>
  <si>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</si>
  <si>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</si>
  <si>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</si>
  <si>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</si>
  <si>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</si>
  <si>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</si>
  <si>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</si>
  <si>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</si>
  <si>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</si>
  <si>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</si>
  <si>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</si>
  <si>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</si>
  <si>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</si>
  <si>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</si>
  <si>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</si>
  <si>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</si>
  <si>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</si>
  <si>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</si>
  <si>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</si>
  <si>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</si>
  <si>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</si>
  <si>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</si>
  <si>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</si>
  <si>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</si>
  <si>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</si>
  <si>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</si>
  <si>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</si>
  <si>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</si>
  <si>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</si>
  <si>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</si>
  <si>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</si>
  <si>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</si>
  <si>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</si>
  <si>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</si>
  <si>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</si>
  <si>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</si>
  <si>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</si>
  <si>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</si>
  <si>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</si>
  <si>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</si>
  <si>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</si>
  <si>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</si>
  <si>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</si>
  <si>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</si>
  <si>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</si>
  <si>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</si>
  <si>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</si>
  <si>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</si>
  <si>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</si>
  <si>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</si>
  <si>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</si>
  <si>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</si>
  <si>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</si>
  <si>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</si>
  <si>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</si>
  <si>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</si>
  <si>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</si>
  <si>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</si>
  <si>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</si>
  <si>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</si>
  <si>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</si>
  <si>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</si>
  <si>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</si>
  <si>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</si>
  <si>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</si>
  <si>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</si>
  <si>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</si>
  <si>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</si>
  <si>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</si>
  <si>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</si>
  <si>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</si>
  <si>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</si>
  <si>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</si>
  <si>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</si>
  <si>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</si>
  <si>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</si>
  <si>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</si>
  <si>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</si>
  <si>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</si>
  <si>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</si>
  <si>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</si>
  <si>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</si>
  <si>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</si>
  <si>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</si>
  <si>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</si>
  <si>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</si>
  <si>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</si>
  <si>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</si>
  <si>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</si>
  <si>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</si>
  <si>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</si>
  <si>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</si>
  <si>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</si>
  <si>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</si>
  <si>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</si>
  <si>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</si>
  <si>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</si>
  <si>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</si>
  <si>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</si>
  <si>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</si>
  <si>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</si>
  <si>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</si>
  <si>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</si>
  <si>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</si>
  <si>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</si>
  <si>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</si>
  <si>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</si>
  <si>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</si>
  <si>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</si>
  <si>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</si>
  <si>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</si>
  <si>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</si>
  <si>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</si>
  <si>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</si>
  <si>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</si>
  <si>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</si>
  <si>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</si>
  <si>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</si>
  <si>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</si>
  <si>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</si>
  <si>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</si>
  <si>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</si>
  <si>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</si>
  <si>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</si>
  <si>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</si>
  <si>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</si>
  <si>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</si>
  <si>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</si>
  <si>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</si>
  <si>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</si>
  <si>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</si>
  <si>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</si>
  <si>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</si>
  <si>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</si>
  <si>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</si>
  <si>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</si>
  <si>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</si>
  <si>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</si>
  <si>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</si>
  <si>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</si>
  <si>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</si>
  <si>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</si>
  <si>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</si>
  <si>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</si>
  <si>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</si>
  <si>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</si>
  <si>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</si>
  <si>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</si>
  <si>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</si>
  <si>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</si>
  <si>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</si>
  <si>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</si>
  <si>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</si>
  <si>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</si>
  <si>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</si>
  <si>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</si>
  <si>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</si>
  <si>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</si>
  <si>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</si>
  <si>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</si>
  <si>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</si>
  <si>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</si>
  <si>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</si>
  <si>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</si>
  <si>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</si>
  <si>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</si>
  <si>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</si>
  <si>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</si>
  <si>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</si>
  <si>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</si>
  <si>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</si>
  <si>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</si>
  <si>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</si>
  <si>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</si>
  <si>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</si>
  <si>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</si>
  <si>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</si>
  <si>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</si>
  <si>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</si>
  <si>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</si>
  <si>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</si>
  <si>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</si>
  <si>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</si>
  <si>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</si>
  <si>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</si>
  <si>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</si>
  <si>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</si>
  <si>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</si>
  <si>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</si>
  <si>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</si>
  <si>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</si>
  <si>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</si>
  <si>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</si>
  <si>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</si>
  <si>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</si>
  <si>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</si>
  <si>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</si>
  <si>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</si>
  <si>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</si>
  <si>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</si>
  <si>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</si>
  <si>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</si>
  <si>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</si>
  <si>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</si>
  <si>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</si>
  <si>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</si>
  <si>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</si>
  <si>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</si>
  <si>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</si>
  <si>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</si>
  <si>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</si>
  <si>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</si>
  <si>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</si>
  <si>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</si>
  <si>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</si>
  <si>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</si>
  <si>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</si>
  <si>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</si>
  <si>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</si>
  <si>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</si>
  <si>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</si>
  <si>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</si>
  <si>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</si>
  <si>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</si>
  <si>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</si>
  <si>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</si>
  <si>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</si>
  <si>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</si>
  <si>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</si>
  <si>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</si>
  <si>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</si>
  <si>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</si>
  <si>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</si>
  <si>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</si>
  <si>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</si>
  <si>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</si>
  <si>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</si>
  <si>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</si>
  <si>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</si>
  <si>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</si>
  <si>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</si>
  <si>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</si>
  <si>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</si>
  <si>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</si>
  <si>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</si>
  <si>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</si>
  <si>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</si>
  <si>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</si>
  <si>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</si>
  <si>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</si>
  <si>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</si>
  <si>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</si>
  <si>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</si>
  <si>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</si>
  <si>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</si>
  <si>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</si>
  <si>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</si>
  <si>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</si>
  <si>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</si>
  <si>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</si>
  <si>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</si>
  <si>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</si>
  <si>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</si>
  <si>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</si>
  <si>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</si>
  <si>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</si>
  <si>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</si>
  <si>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</si>
  <si>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</si>
  <si>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</si>
  <si>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</si>
  <si>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</si>
  <si>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</si>
  <si>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</si>
  <si>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</si>
  <si>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</si>
  <si>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</si>
  <si>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</si>
  <si>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</si>
  <si>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</si>
  <si>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</si>
  <si>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</si>
  <si>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</si>
  <si>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</si>
  <si>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</si>
  <si>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</si>
  <si>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</si>
  <si>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</si>
  <si>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</si>
  <si>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</si>
  <si>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</si>
  <si>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</si>
  <si>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</si>
  <si>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</si>
  <si>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</si>
  <si>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</si>
  <si>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</si>
  <si>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</si>
  <si>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</si>
  <si>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</si>
  <si>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</si>
  <si>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</si>
  <si>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</si>
  <si>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</si>
  <si>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</si>
  <si>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</si>
  <si>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</si>
  <si>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</si>
  <si>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</si>
  <si>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</si>
  <si>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</si>
  <si>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</si>
  <si>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</si>
  <si>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</si>
  <si>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</si>
  <si>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</si>
  <si>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</si>
  <si>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</si>
  <si>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</si>
  <si>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</si>
  <si>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</si>
  <si>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</si>
  <si>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</si>
  <si>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</si>
  <si>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</si>
  <si>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</si>
  <si>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</si>
  <si>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</si>
  <si>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</si>
  <si>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</si>
  <si>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</si>
  <si>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</si>
  <si>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</si>
  <si>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</si>
  <si>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</si>
  <si>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</si>
  <si>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</si>
  <si>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</si>
  <si>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</si>
  <si>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</si>
  <si>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</si>
  <si>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</si>
  <si>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</si>
  <si>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</si>
  <si>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</si>
  <si>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</si>
  <si>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</si>
  <si>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</si>
  <si>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</si>
  <si>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</si>
  <si>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</si>
  <si>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</si>
  <si>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</si>
  <si>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</si>
  <si>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</si>
  <si>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</si>
  <si>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</si>
  <si>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</si>
  <si>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</si>
  <si>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</si>
  <si>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</si>
  <si>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</si>
  <si>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</si>
  <si>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</si>
  <si>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</si>
  <si>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</si>
  <si>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</si>
  <si>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</si>
  <si>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</si>
  <si>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</si>
  <si>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</si>
  <si>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</si>
  <si>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</si>
  <si>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</si>
  <si>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</si>
  <si>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</si>
  <si>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</si>
  <si>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</si>
  <si>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</si>
  <si>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</si>
  <si>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</si>
  <si>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</si>
  <si>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</si>
  <si>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</si>
  <si>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</si>
  <si>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</si>
  <si>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</si>
  <si>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</si>
  <si>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</si>
  <si>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</si>
  <si>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</si>
  <si>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</si>
  <si>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</si>
  <si>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</si>
  <si>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</si>
  <si>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</si>
  <si>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</si>
  <si>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</si>
  <si>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</si>
  <si>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</si>
  <si>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</si>
  <si>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</si>
  <si>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</si>
  <si>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</si>
  <si>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</si>
  <si>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</si>
  <si>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</si>
  <si>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</si>
  <si>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</si>
  <si>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</si>
  <si>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</si>
  <si>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</si>
  <si>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</si>
  <si>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</si>
  <si>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</si>
  <si>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</si>
  <si>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</si>
  <si>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</si>
  <si>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</si>
  <si>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</si>
  <si>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</si>
  <si>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</si>
  <si>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</si>
  <si>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</si>
  <si>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</si>
  <si>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</si>
  <si>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</si>
  <si>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</si>
  <si>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</si>
  <si>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</si>
  <si>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</si>
  <si>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</si>
  <si>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</si>
  <si>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</si>
  <si>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</si>
  <si>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</si>
  <si>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</si>
  <si>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</si>
  <si>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</si>
  <si>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</si>
  <si>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</si>
  <si>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</si>
  <si>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</si>
  <si>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</si>
  <si>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</si>
  <si>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</si>
  <si>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</si>
  <si>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</si>
  <si>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</si>
  <si>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</si>
  <si>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</si>
  <si>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</si>
  <si>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</si>
  <si>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</si>
  <si>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</si>
  <si>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</si>
  <si>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</si>
  <si>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</si>
  <si>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</si>
  <si>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</si>
  <si>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</si>
  <si>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</si>
  <si>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</si>
  <si>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</si>
  <si>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</si>
  <si>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</si>
  <si>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</si>
  <si>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</si>
  <si>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</si>
  <si>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</si>
  <si>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</si>
  <si>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</si>
  <si>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</si>
  <si>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</si>
  <si>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</si>
  <si>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</si>
  <si>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</si>
  <si>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</si>
  <si>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</si>
  <si>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</si>
  <si>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</si>
  <si>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</si>
  <si>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</si>
  <si>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</si>
  <si>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</si>
  <si>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</si>
  <si>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</si>
  <si>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</si>
  <si>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</si>
  <si>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</si>
  <si>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</si>
  <si>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</si>
  <si>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</si>
  <si>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</si>
  <si>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</si>
  <si>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</si>
  <si>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</si>
  <si>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</si>
  <si>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</si>
  <si>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</si>
  <si>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</si>
  <si>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</si>
  <si>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</si>
  <si>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</si>
  <si>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</si>
  <si>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</si>
  <si>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</si>
  <si>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</si>
  <si>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</si>
  <si>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</si>
  <si>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</si>
  <si>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</si>
  <si>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</si>
  <si>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</si>
  <si>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</si>
  <si>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</si>
  <si>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</si>
  <si>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</si>
  <si>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</si>
  <si>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</si>
  <si>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</si>
  <si>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</si>
  <si>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</si>
  <si>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</si>
  <si>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</si>
  <si>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</si>
  <si>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</si>
  <si>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</si>
  <si>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</si>
  <si>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</si>
  <si>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</si>
  <si>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</si>
  <si>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</si>
  <si>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</si>
  <si>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</si>
  <si>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</si>
  <si>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</si>
  <si>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</si>
  <si>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</si>
  <si>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</si>
  <si>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</si>
  <si>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</si>
  <si>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</si>
  <si>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</si>
  <si>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</si>
  <si>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</si>
  <si>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</si>
  <si>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</si>
  <si>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</si>
  <si>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</si>
  <si>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</si>
  <si>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</si>
  <si>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</si>
  <si>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</si>
  <si>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</si>
  <si>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</si>
  <si>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</si>
  <si>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</si>
  <si>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</si>
  <si>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</si>
  <si>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</si>
  <si>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</si>
  <si>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</si>
  <si>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</si>
  <si>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</si>
  <si>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</si>
  <si>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</si>
  <si>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</si>
  <si>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</si>
  <si>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</si>
  <si>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</si>
  <si>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</si>
  <si>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</si>
  <si>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</si>
  <si>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</si>
  <si>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</si>
  <si>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</si>
  <si>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</si>
  <si>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</si>
  <si>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</si>
  <si>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</si>
  <si>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</si>
  <si>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</si>
  <si>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</si>
  <si>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</si>
  <si>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</si>
  <si>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</si>
  <si>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</si>
  <si>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</si>
  <si>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</si>
  <si>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</si>
  <si>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</si>
  <si>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</si>
  <si>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</si>
  <si>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</si>
  <si>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</si>
  <si>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</si>
  <si>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</si>
  <si>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</si>
  <si>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</si>
  <si>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</si>
  <si>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</si>
  <si>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</si>
  <si>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</si>
  <si>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</si>
  <si>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</si>
  <si>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</si>
  <si>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</si>
  <si>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</si>
  <si>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</si>
  <si>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</si>
  <si>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</si>
  <si>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</si>
  <si>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</si>
  <si>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</si>
  <si>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</si>
  <si>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</si>
  <si>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</si>
  <si>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</si>
  <si>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</si>
  <si>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</si>
  <si>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</si>
  <si>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</si>
  <si>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</si>
  <si>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</si>
  <si>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</si>
  <si>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</si>
  <si>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</si>
  <si>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</si>
  <si>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</si>
  <si>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</si>
  <si>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</si>
  <si>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</si>
  <si>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</si>
  <si>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</si>
  <si>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</si>
  <si>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</si>
  <si>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</si>
  <si>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</si>
  <si>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</si>
  <si>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</si>
  <si>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</si>
  <si>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</si>
  <si>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</si>
  <si>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</si>
  <si>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</si>
  <si>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</si>
  <si>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</si>
  <si>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</si>
  <si>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</si>
  <si>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</si>
  <si>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</si>
  <si>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</si>
  <si>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</si>
  <si>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</si>
  <si>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</si>
  <si>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</si>
  <si>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</si>
  <si>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</si>
  <si>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</si>
  <si>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</si>
  <si>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</si>
  <si>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</si>
  <si>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</si>
  <si>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</si>
  <si>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</si>
  <si>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</si>
  <si>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</si>
  <si>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</si>
  <si>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</si>
  <si>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</si>
  <si>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</si>
  <si>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</si>
  <si>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</si>
  <si>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</si>
  <si>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</si>
  <si>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</si>
  <si>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</si>
  <si>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</si>
  <si>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</si>
  <si>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</si>
  <si>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</si>
  <si>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</si>
  <si>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</si>
  <si>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</si>
  <si>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</si>
  <si>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</si>
  <si>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</si>
  <si>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</si>
  <si>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</si>
  <si>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</si>
  <si>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</si>
  <si>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</si>
  <si>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</si>
  <si>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</si>
  <si>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</si>
  <si>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</si>
  <si>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</si>
  <si>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</si>
  <si>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</si>
  <si>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</si>
  <si>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</si>
  <si>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</si>
  <si>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</si>
  <si>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</si>
  <si>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</si>
  <si>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</si>
  <si>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</si>
  <si>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</si>
  <si>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</si>
  <si>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</si>
  <si>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</si>
  <si>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</si>
  <si>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</si>
  <si>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</si>
  <si>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</si>
  <si>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</si>
  <si>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</si>
  <si>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</si>
  <si>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</si>
  <si>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</si>
  <si>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</si>
  <si>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</si>
  <si>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</si>
  <si>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</si>
  <si>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</si>
  <si>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</si>
  <si>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</si>
  <si>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</si>
  <si>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</si>
  <si>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</si>
  <si>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</si>
  <si>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</si>
  <si>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</si>
  <si>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</si>
  <si>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</si>
  <si>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</si>
  <si>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</si>
  <si>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</si>
  <si>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</si>
  <si>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</si>
  <si>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</si>
  <si>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</si>
  <si>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</si>
  <si>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</si>
  <si>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</si>
  <si>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</si>
  <si>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</si>
  <si>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</si>
  <si>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</si>
  <si>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</si>
  <si>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</si>
  <si>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</si>
  <si>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</si>
  <si>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</si>
  <si>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</si>
  <si>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</si>
  <si>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</si>
  <si>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</si>
  <si>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</si>
  <si>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</si>
  <si>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</si>
  <si>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</si>
  <si>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</si>
  <si>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</si>
  <si>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</si>
  <si>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</si>
  <si>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</si>
  <si>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</si>
  <si>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</si>
  <si>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</si>
  <si>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</si>
  <si>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</si>
  <si>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</si>
  <si>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</si>
  <si>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</si>
  <si>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</si>
  <si>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</si>
  <si>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</si>
  <si>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</si>
  <si>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</si>
  <si>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</si>
  <si>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</si>
  <si>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</si>
  <si>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</si>
  <si>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</si>
  <si>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</si>
  <si>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</si>
  <si>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</si>
  <si>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</si>
  <si>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</si>
  <si>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</si>
  <si>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</si>
  <si>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</si>
  <si>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</si>
  <si>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</si>
  <si>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</si>
  <si>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</si>
  <si>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</si>
  <si>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</si>
  <si>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</si>
  <si>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</si>
  <si>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</si>
  <si>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</si>
  <si>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</si>
  <si>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</si>
  <si>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</si>
  <si>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</si>
  <si>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</si>
  <si>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</si>
  <si>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</si>
  <si>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</si>
  <si>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</si>
  <si>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</si>
  <si>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</si>
  <si>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</si>
  <si>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</si>
  <si>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</si>
  <si>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</si>
  <si>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</si>
  <si>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</si>
  <si>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</si>
  <si>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</si>
  <si>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</si>
  <si>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</si>
  <si>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</si>
  <si>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</si>
  <si>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</si>
  <si>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</si>
  <si>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</si>
  <si>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</si>
  <si>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</si>
  <si>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</si>
  <si>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</si>
  <si>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</si>
  <si>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</si>
  <si>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</si>
  <si>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</si>
  <si>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</si>
  <si>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</si>
  <si>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</si>
  <si>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</si>
  <si>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</si>
  <si>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</si>
  <si>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</si>
  <si>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</si>
  <si>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</si>
  <si>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</si>
  <si>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</si>
  <si>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</si>
  <si>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</si>
  <si>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</si>
  <si>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</si>
  <si>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</si>
  <si>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</si>
  <si>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</si>
  <si>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</si>
  <si>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</si>
  <si>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</si>
  <si>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</si>
  <si>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</si>
  <si>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</si>
  <si>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</si>
  <si>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</si>
  <si>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</si>
  <si>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</si>
  <si>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</si>
  <si>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</si>
  <si>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</si>
  <si>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</si>
  <si>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</si>
  <si>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</si>
  <si>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</si>
  <si>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</si>
  <si>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</si>
  <si>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</si>
  <si>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</si>
  <si>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</si>
  <si>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</si>
  <si>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</si>
  <si>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</si>
  <si>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</si>
  <si>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</si>
  <si>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</si>
  <si>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</si>
  <si>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</si>
  <si>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</si>
  <si>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</si>
  <si>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</si>
  <si>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</si>
  <si>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</si>
  <si>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</si>
  <si>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</si>
  <si>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</si>
  <si>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</si>
  <si>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</si>
  <si>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</si>
  <si>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</si>
  <si>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</si>
  <si>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</si>
  <si>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</si>
  <si>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</si>
  <si>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</si>
  <si>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</si>
  <si>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</si>
  <si>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</si>
  <si>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</si>
  <si>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</si>
  <si>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</si>
  <si>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</si>
  <si>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</si>
  <si>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</si>
  <si>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</si>
  <si>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</si>
  <si>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</si>
  <si>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</si>
  <si>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</si>
  <si>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</si>
  <si>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</si>
  <si>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</si>
  <si>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</si>
  <si>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</si>
  <si>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</si>
  <si>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</si>
  <si>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</si>
  <si>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</si>
  <si>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</si>
  <si>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</si>
  <si>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</si>
  <si>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</si>
  <si>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</si>
  <si>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</si>
  <si>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</si>
  <si>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</si>
  <si>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</si>
  <si>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</si>
  <si>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</si>
  <si>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</si>
  <si>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</si>
  <si>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</si>
  <si>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</si>
  <si>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</si>
  <si>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</si>
  <si>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</si>
  <si>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</si>
  <si>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</si>
  <si>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</si>
  <si>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</si>
  <si>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</si>
  <si>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</si>
  <si>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</si>
  <si>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</si>
  <si>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</si>
  <si>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</si>
  <si>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</si>
  <si>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</si>
  <si>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</si>
  <si>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</si>
  <si>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</si>
  <si>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</si>
  <si>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</si>
  <si>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</si>
  <si>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</si>
  <si>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</si>
  <si>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</si>
  <si>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</si>
  <si>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</si>
  <si>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</si>
  <si>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</si>
  <si>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</si>
  <si>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</si>
  <si>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</si>
  <si>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</si>
  <si>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</si>
  <si>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</si>
  <si>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</si>
  <si>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</si>
  <si>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</si>
  <si>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</si>
  <si>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</si>
  <si>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</si>
  <si>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</si>
  <si>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</si>
  <si>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</si>
  <si>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</si>
  <si>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</si>
  <si>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</si>
  <si>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</si>
  <si>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</si>
  <si>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</si>
  <si>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</si>
  <si>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</si>
  <si>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</si>
  <si>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</si>
  <si>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</si>
  <si>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</si>
  <si>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</si>
  <si>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</si>
  <si>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</si>
  <si>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</si>
  <si>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</si>
  <si>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</si>
  <si>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</si>
  <si>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</si>
  <si>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</si>
  <si>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</si>
  <si>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</si>
  <si>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</si>
  <si>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</si>
  <si>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</si>
  <si>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</si>
  <si>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</si>
  <si>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</si>
  <si>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</si>
  <si>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</si>
  <si>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</si>
  <si>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</si>
  <si>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</si>
  <si>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</si>
  <si>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</si>
  <si>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</si>
  <si>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</si>
  <si>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</si>
  <si>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</si>
  <si>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</si>
  <si>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</si>
  <si>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</si>
  <si>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</si>
  <si>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</si>
  <si>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</si>
  <si>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</si>
  <si>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</si>
  <si>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</si>
  <si>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</si>
  <si>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</si>
  <si>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</si>
  <si>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</si>
  <si>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</si>
  <si>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</si>
  <si>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</si>
  <si>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</si>
  <si>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</si>
  <si>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</si>
  <si>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</si>
  <si>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</si>
  <si>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</si>
  <si>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</si>
  <si>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</si>
  <si>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</si>
  <si>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</si>
  <si>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</si>
  <si>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</si>
  <si>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</si>
  <si>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</si>
  <si>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</si>
  <si>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</si>
  <si>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</si>
  <si>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</si>
  <si>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</si>
  <si>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</si>
  <si>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</si>
  <si>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</si>
  <si>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</si>
  <si>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</si>
  <si>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</si>
  <si>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</si>
  <si>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</si>
  <si>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</si>
  <si>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</si>
  <si>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</si>
  <si>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</si>
  <si>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</si>
  <si>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</si>
  <si>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</si>
  <si>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</si>
  <si>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</si>
  <si>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</si>
  <si>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</si>
  <si>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</si>
  <si>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</si>
  <si>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</si>
  <si>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</si>
  <si>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</si>
  <si>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</si>
  <si>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</si>
  <si>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</si>
  <si>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</si>
  <si>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</si>
  <si>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</si>
  <si>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</si>
  <si>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</si>
  <si>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</si>
  <si>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</si>
  <si>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</si>
  <si>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</si>
  <si>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</si>
  <si>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</si>
  <si>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</si>
  <si>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</si>
  <si>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</si>
  <si>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</si>
  <si>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</si>
  <si>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</si>
  <si>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</si>
  <si>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</si>
  <si>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</si>
  <si>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</si>
  <si>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</si>
  <si>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</si>
  <si>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</si>
  <si>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</si>
  <si>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</si>
  <si>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</si>
  <si>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</si>
  <si>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</si>
  <si>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</si>
  <si>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</si>
  <si>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</si>
  <si>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</si>
  <si>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</si>
  <si>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</si>
  <si>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</si>
  <si>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</si>
  <si>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</si>
  <si>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</si>
  <si>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</si>
  <si>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</si>
  <si>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</si>
  <si>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</si>
  <si>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</si>
  <si>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</si>
  <si>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</si>
  <si>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</si>
  <si>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</si>
  <si>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</si>
  <si>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</si>
  <si>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</si>
  <si>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</si>
  <si>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</si>
  <si>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</si>
  <si>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</si>
  <si>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</si>
  <si>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</si>
  <si>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</si>
  <si>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</si>
  <si>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</si>
  <si>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</si>
  <si>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</si>
  <si>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</si>
  <si>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</si>
  <si>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</si>
  <si>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</si>
  <si>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</si>
  <si>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</si>
  <si>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</si>
  <si>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</si>
  <si>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</si>
  <si>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</si>
  <si>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</si>
  <si>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</si>
  <si>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</si>
  <si>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</si>
  <si>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</si>
  <si>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</si>
  <si>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</si>
  <si>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</si>
  <si>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</si>
  <si>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</si>
  <si>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</si>
  <si>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</si>
  <si>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</si>
  <si>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</si>
  <si>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</si>
  <si>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</si>
  <si>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</si>
  <si>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</si>
  <si>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</si>
  <si>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</si>
  <si>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</si>
  <si>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</si>
  <si>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</si>
  <si>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</si>
  <si>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</si>
  <si>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</si>
  <si>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</si>
  <si>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</si>
  <si>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</si>
  <si>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</si>
  <si>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</si>
  <si>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</si>
  <si>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</si>
  <si>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</si>
  <si>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</si>
  <si>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</si>
  <si>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</si>
  <si>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</si>
  <si>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</si>
  <si>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</si>
  <si>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</si>
  <si>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</si>
  <si>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</si>
  <si>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</si>
  <si>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</si>
  <si>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</si>
  <si>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</si>
  <si>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</si>
  <si>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</si>
  <si>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</si>
  <si>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</si>
  <si>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</si>
  <si>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</si>
  <si>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</si>
  <si>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</si>
  <si>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</si>
  <si>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</si>
  <si>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</si>
  <si>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</si>
  <si>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</si>
  <si>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</si>
  <si>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</si>
  <si>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</si>
  <si>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</si>
  <si>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</si>
  <si>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</si>
  <si>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</si>
  <si>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</si>
  <si>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</si>
  <si>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</si>
  <si>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</si>
  <si>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</si>
  <si>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</si>
  <si>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</si>
  <si>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</si>
  <si>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</si>
  <si>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</si>
  <si>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</si>
  <si>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</si>
  <si>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</si>
  <si>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</si>
  <si>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</si>
  <si>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</si>
  <si>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</si>
  <si>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</si>
  <si>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</si>
  <si>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</si>
  <si>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</si>
  <si>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</si>
  <si>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</si>
  <si>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</si>
  <si>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</si>
  <si>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</si>
  <si>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</si>
  <si>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</si>
  <si>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</si>
  <si>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</si>
  <si>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</si>
  <si>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</si>
  <si>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</si>
  <si>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</si>
  <si>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</si>
  <si>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</si>
  <si>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</si>
  <si>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</si>
  <si>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</si>
  <si>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</si>
  <si>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</si>
  <si>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</si>
  <si>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</si>
  <si>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</si>
  <si>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</si>
  <si>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</si>
  <si>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</si>
  <si>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</si>
  <si>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</si>
  <si>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</si>
  <si>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</si>
  <si>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</si>
  <si>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</si>
  <si>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</si>
  <si>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</si>
  <si>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</si>
  <si>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</si>
  <si>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</si>
  <si>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</si>
  <si>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</si>
  <si>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</si>
  <si>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</si>
  <si>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</si>
  <si>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</si>
  <si>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</si>
  <si>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</si>
  <si>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</si>
  <si>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</si>
  <si>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</si>
  <si>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</si>
  <si>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</si>
  <si>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</si>
  <si>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</si>
  <si>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</si>
  <si>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</si>
  <si>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</si>
  <si>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</si>
  <si>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</si>
  <si>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</si>
  <si>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</si>
  <si>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</si>
  <si>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</si>
  <si>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</si>
  <si>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</si>
  <si>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</si>
  <si>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</si>
  <si>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</si>
  <si>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</si>
  <si>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</si>
  <si>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</si>
  <si>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</si>
  <si>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</si>
  <si>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</si>
  <si>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</si>
  <si>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</si>
  <si>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</si>
  <si>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</si>
  <si>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</si>
  <si>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</si>
  <si>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</si>
  <si>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</si>
  <si>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</si>
  <si>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</si>
  <si>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</si>
  <si>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</si>
  <si>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</si>
  <si>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</si>
  <si>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</si>
  <si>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</si>
  <si>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</si>
  <si>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</si>
  <si>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</si>
  <si>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</si>
  <si>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</si>
  <si>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</si>
  <si>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</si>
  <si>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</si>
  <si>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</si>
  <si>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</si>
  <si>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</si>
  <si>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</si>
  <si>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</si>
  <si>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</si>
  <si>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</si>
  <si>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</si>
  <si>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</si>
  <si>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</si>
  <si>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</si>
  <si>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</si>
  <si>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</si>
  <si>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</si>
  <si>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</si>
  <si>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</si>
  <si>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</si>
  <si>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</si>
  <si>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</si>
  <si>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</si>
  <si>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</si>
  <si>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</si>
  <si>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</si>
  <si>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</si>
  <si>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</si>
  <si>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</si>
  <si>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</si>
  <si>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</si>
  <si>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</si>
  <si>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</si>
  <si>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</si>
  <si>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</si>
  <si>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</si>
  <si>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</si>
  <si>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</si>
  <si>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</si>
  <si>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</si>
  <si>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</si>
  <si>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</si>
  <si>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</si>
  <si>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</si>
  <si>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</si>
  <si>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</si>
  <si>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</si>
  <si>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</si>
  <si>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</si>
  <si>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</si>
  <si>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</si>
  <si>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</si>
  <si>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</si>
  <si>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</si>
  <si>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</si>
  <si>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</si>
  <si>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</si>
  <si>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</si>
  <si>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</si>
  <si>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</si>
  <si>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</si>
  <si>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</si>
  <si>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</si>
  <si>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</si>
  <si>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</si>
  <si>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</si>
  <si>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</si>
  <si>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</si>
  <si>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</si>
  <si>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</si>
  <si>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</si>
  <si>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</si>
  <si>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</si>
  <si>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</si>
  <si>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</si>
  <si>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</si>
  <si>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</si>
  <si>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</si>
  <si>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</si>
  <si>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</si>
  <si>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</si>
  <si>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</si>
  <si>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</si>
  <si>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</si>
  <si>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</si>
  <si>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</si>
  <si>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</si>
  <si>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</si>
  <si>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</si>
  <si>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</si>
  <si>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</si>
  <si>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</si>
  <si>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</si>
  <si>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</si>
  <si>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</si>
  <si>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</si>
  <si>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</si>
  <si>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</si>
  <si>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</si>
  <si>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</si>
  <si>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</si>
  <si>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</si>
  <si>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</si>
  <si>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</si>
  <si>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</si>
  <si>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</si>
  <si>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</si>
  <si>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</si>
  <si>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</si>
  <si>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</si>
  <si>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</si>
  <si>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</si>
  <si>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</si>
  <si>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</si>
  <si>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</si>
  <si>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</si>
  <si>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</si>
  <si>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</si>
  <si>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</si>
  <si>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</si>
  <si>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</si>
  <si>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</si>
  <si>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</si>
  <si>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</si>
  <si>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</si>
  <si>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</si>
  <si>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</si>
  <si>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</si>
  <si>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</si>
  <si>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</si>
  <si>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</si>
  <si>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</si>
  <si>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</si>
  <si>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</si>
  <si>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</si>
  <si>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</si>
  <si>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</si>
  <si>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</si>
  <si>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</si>
  <si>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</si>
  <si>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</si>
  <si>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</si>
  <si>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</si>
  <si>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</si>
  <si>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</si>
  <si>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</si>
  <si>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</si>
  <si>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</si>
  <si>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</si>
  <si>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</si>
  <si>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</si>
  <si>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</si>
  <si>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</si>
  <si>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</si>
  <si>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</si>
  <si>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</si>
  <si>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</si>
  <si>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</si>
  <si>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</si>
  <si>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</si>
  <si>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</si>
  <si>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</si>
  <si>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</si>
  <si>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</si>
  <si>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</si>
  <si>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</si>
  <si>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</si>
  <si>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</si>
  <si>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</si>
  <si>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</si>
  <si>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</si>
  <si>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</si>
  <si>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</si>
  <si>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</si>
  <si>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</si>
  <si>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</si>
  <si>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</si>
  <si>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</si>
  <si>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</si>
  <si>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</si>
  <si>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</si>
  <si>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</si>
  <si>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</si>
  <si>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</si>
  <si>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</si>
  <si>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</si>
  <si>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</si>
  <si>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</si>
  <si>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</si>
  <si>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</si>
  <si>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</si>
  <si>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</si>
  <si>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</si>
  <si>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</si>
  <si>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</si>
  <si>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</si>
  <si>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</si>
  <si>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</si>
  <si>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</si>
  <si>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</si>
  <si>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</si>
  <si>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</si>
  <si>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</si>
  <si>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</si>
  <si>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</si>
  <si>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</si>
  <si>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</si>
  <si>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</si>
  <si>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</si>
  <si>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</si>
  <si>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</si>
  <si>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</si>
  <si>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</si>
  <si>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</si>
  <si>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</si>
  <si>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</si>
  <si>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</si>
  <si>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</si>
  <si>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</si>
  <si>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</si>
  <si>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</si>
  <si>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</si>
  <si>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</si>
  <si>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</si>
  <si>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</si>
  <si>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</si>
  <si>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</si>
  <si>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</si>
  <si>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</si>
  <si>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</si>
  <si>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</si>
  <si>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</si>
  <si>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</si>
  <si>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</si>
  <si>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</si>
  <si>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</si>
  <si>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</si>
  <si>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</si>
  <si>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</si>
  <si>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</si>
  <si>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</si>
  <si>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</si>
  <si>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</si>
  <si>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</si>
  <si>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</si>
  <si>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</si>
  <si>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</si>
  <si>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</si>
  <si>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</si>
  <si>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</si>
  <si>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</si>
  <si>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</si>
  <si>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</si>
  <si>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</si>
  <si>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</si>
  <si>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</si>
  <si>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</si>
  <si>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</si>
  <si>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</si>
  <si>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</si>
  <si>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</si>
  <si>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</si>
  <si>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</si>
  <si>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</si>
  <si>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</si>
  <si>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</si>
  <si>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</si>
  <si>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</si>
  <si>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</si>
  <si>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</si>
  <si>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</si>
  <si>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</si>
  <si>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</si>
  <si>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</si>
  <si>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</si>
  <si>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</si>
  <si>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</si>
  <si>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</si>
  <si>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</si>
  <si>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</si>
  <si>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</si>
  <si>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</si>
  <si>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</si>
  <si>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</si>
  <si>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</si>
  <si>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</si>
  <si>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</si>
  <si>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</si>
  <si>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</si>
  <si>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</si>
  <si>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</si>
  <si>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</si>
  <si>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</si>
  <si>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</si>
  <si>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</si>
  <si>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</si>
  <si>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</si>
  <si>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</si>
  <si>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</si>
  <si>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</si>
  <si>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</si>
  <si>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</si>
  <si>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</si>
  <si>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</si>
  <si>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</si>
  <si>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</si>
  <si>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</si>
  <si>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</si>
  <si>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</si>
  <si>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</si>
  <si>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</si>
  <si>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</si>
  <si>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</si>
  <si>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</si>
  <si>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</si>
  <si>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</si>
  <si>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</si>
  <si>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</si>
  <si>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</si>
  <si>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</si>
  <si>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</si>
  <si>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</si>
  <si>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</si>
  <si>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</si>
  <si>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</si>
  <si>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</si>
  <si>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</si>
  <si>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</si>
  <si>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</si>
  <si>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</si>
  <si>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</si>
  <si>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</si>
  <si>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</si>
  <si>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</si>
  <si>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</si>
  <si>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</si>
  <si>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</si>
  <si>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</si>
  <si>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</si>
  <si>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</si>
  <si>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</si>
  <si>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</si>
  <si>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</si>
  <si>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</si>
  <si>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</si>
  <si>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</si>
  <si>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</si>
  <si>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</si>
  <si>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</si>
  <si>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</si>
  <si>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</si>
  <si>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</si>
  <si>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</si>
  <si>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</si>
  <si>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</si>
  <si>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</si>
  <si>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</si>
  <si>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</si>
  <si>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</si>
  <si>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</si>
  <si>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</si>
  <si>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</si>
  <si>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</si>
  <si>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</si>
  <si>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</si>
  <si>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</si>
  <si>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</si>
  <si>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</si>
  <si>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</si>
  <si>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</si>
  <si>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</si>
  <si>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</si>
  <si>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</si>
  <si>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</si>
  <si>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</si>
  <si>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</si>
  <si>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</si>
  <si>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</si>
  <si>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</si>
  <si>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</si>
  <si>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</si>
  <si>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</si>
  <si>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</si>
  <si>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</si>
  <si>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</si>
  <si>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</si>
  <si>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</si>
  <si>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</si>
  <si>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</si>
  <si>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</si>
  <si>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</si>
  <si>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</si>
  <si>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</si>
  <si>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</si>
  <si>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</si>
  <si>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</si>
  <si>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</si>
  <si>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</si>
  <si>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</si>
  <si>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</si>
  <si>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</si>
  <si>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</si>
  <si>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</si>
  <si>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</si>
  <si>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</si>
  <si>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</si>
  <si>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</si>
  <si>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</si>
  <si>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</si>
  <si>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</si>
  <si>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</si>
  <si>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</si>
  <si>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</si>
  <si>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</si>
  <si>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</si>
  <si>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</si>
  <si>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</si>
  <si>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</si>
  <si>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</si>
  <si>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</si>
  <si>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</si>
  <si>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</si>
  <si>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</si>
  <si>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</si>
  <si>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</si>
  <si>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</si>
  <si>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</si>
  <si>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</si>
  <si>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</si>
  <si>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</si>
  <si>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</si>
  <si>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</si>
  <si>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</si>
  <si>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</si>
  <si>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</si>
  <si>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</si>
  <si>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</si>
  <si>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</si>
  <si>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</si>
  <si>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</si>
  <si>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</si>
  <si>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</si>
  <si>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</si>
  <si>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</si>
  <si>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</si>
  <si>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</si>
  <si>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</si>
  <si>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</si>
  <si>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</si>
  <si>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</si>
  <si>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</si>
  <si>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</si>
  <si>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</si>
  <si>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</si>
  <si>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</si>
  <si>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</si>
  <si>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</si>
  <si>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</si>
  <si>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</si>
  <si>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</si>
  <si>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</si>
  <si>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</si>
  <si>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</si>
  <si>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</si>
  <si>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</si>
  <si>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</si>
  <si>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</si>
  <si>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</si>
  <si>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</si>
  <si>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</si>
  <si>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</si>
  <si>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</si>
  <si>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</si>
  <si>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</si>
  <si>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</si>
  <si>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</si>
  <si>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</si>
  <si>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</si>
  <si>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</si>
  <si>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</si>
  <si>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</si>
  <si>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</si>
  <si>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</si>
  <si>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</si>
  <si>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</si>
  <si>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</si>
  <si>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</si>
  <si>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</si>
  <si>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</si>
  <si>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</si>
  <si>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</si>
  <si>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</si>
  <si>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</si>
  <si>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</si>
  <si>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</si>
  <si>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</si>
  <si>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</si>
  <si>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</si>
  <si>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</si>
  <si>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</si>
  <si>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</si>
  <si>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</si>
  <si>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</si>
  <si>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</si>
  <si>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</si>
  <si>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</si>
  <si>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</si>
  <si>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</si>
  <si>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</si>
  <si>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</si>
  <si>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</si>
  <si>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</si>
  <si>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</si>
  <si>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</si>
  <si>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</si>
  <si>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</si>
  <si>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</si>
  <si>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</si>
  <si>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</si>
  <si>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</si>
  <si>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</si>
  <si>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</si>
  <si>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</si>
  <si>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</si>
  <si>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</si>
  <si>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</si>
  <si>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</si>
  <si>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</si>
  <si>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</si>
  <si>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</si>
  <si>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</si>
  <si>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</si>
  <si>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</si>
  <si>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</si>
  <si>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</si>
  <si>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</si>
  <si>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</si>
  <si>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</si>
  <si>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</si>
  <si>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</si>
  <si>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</si>
  <si>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</si>
  <si>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</si>
  <si>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</si>
  <si>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</si>
  <si>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</si>
  <si>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</si>
  <si>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</si>
  <si>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</si>
  <si>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</si>
  <si>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</si>
  <si>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</si>
  <si>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</si>
  <si>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</si>
  <si>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</si>
  <si>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</si>
  <si>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</si>
  <si>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</si>
  <si>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</si>
  <si>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</si>
  <si>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</si>
  <si>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</si>
  <si>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</si>
  <si>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</si>
  <si>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</si>
  <si>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</si>
  <si>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</si>
  <si>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</si>
  <si>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</si>
  <si>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</si>
  <si>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</si>
  <si>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</si>
  <si>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</si>
  <si>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</si>
  <si>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</si>
  <si>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</si>
  <si>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</si>
  <si>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</si>
  <si>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</si>
  <si>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</si>
  <si>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</si>
  <si>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</si>
  <si>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</si>
  <si>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</si>
  <si>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</si>
  <si>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</si>
  <si>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</si>
  <si>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</si>
  <si>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</si>
  <si>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</si>
  <si>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</si>
  <si>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</si>
  <si>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</si>
  <si>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</si>
  <si>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</si>
  <si>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</si>
  <si>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</si>
  <si>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</si>
  <si>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</si>
  <si>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</si>
  <si>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</si>
  <si>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</si>
  <si>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</si>
  <si>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</si>
  <si>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</si>
  <si>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</si>
  <si>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</si>
  <si>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</si>
  <si>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</si>
  <si>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</si>
  <si>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</si>
  <si>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</si>
  <si>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</si>
  <si>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</si>
  <si>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</si>
  <si>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</si>
  <si>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</si>
  <si>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</si>
  <si>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</si>
  <si>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</si>
  <si>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</si>
  <si>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</si>
  <si>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</si>
  <si>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</si>
  <si>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</si>
  <si>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</si>
  <si>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</si>
  <si>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</si>
  <si>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</si>
  <si>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</si>
  <si>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</si>
  <si>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</si>
  <si>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</si>
  <si>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</si>
  <si>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</si>
  <si>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</si>
  <si>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</si>
  <si>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</si>
  <si>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</si>
  <si>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</si>
  <si>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</si>
  <si>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</si>
  <si>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</si>
  <si>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</si>
  <si>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</si>
  <si>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</si>
  <si>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</si>
  <si>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</si>
  <si>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</si>
  <si>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</si>
  <si>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</si>
  <si>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</si>
  <si>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</si>
  <si>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</si>
  <si>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</si>
  <si>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</si>
  <si>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</si>
  <si>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</si>
  <si>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</si>
  <si>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</si>
  <si>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</si>
  <si>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</si>
  <si>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</si>
  <si>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</si>
  <si>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</si>
  <si>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</si>
  <si>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</si>
  <si>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</si>
  <si>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</si>
  <si>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</si>
  <si>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</si>
  <si>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</si>
  <si>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</si>
  <si>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</si>
  <si>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</si>
  <si>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</si>
  <si>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</si>
  <si>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</si>
  <si>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</si>
  <si>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</si>
  <si>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</si>
  <si>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</si>
  <si>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</si>
  <si>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</si>
  <si>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</si>
  <si>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</si>
  <si>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</si>
  <si>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</si>
  <si>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</si>
  <si>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</si>
  <si>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</si>
  <si>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</si>
  <si>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</si>
  <si>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</si>
  <si>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</si>
  <si>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</si>
  <si>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</si>
  <si>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</si>
  <si>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</si>
  <si>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</si>
  <si>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</si>
  <si>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</si>
  <si>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</si>
  <si>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</si>
  <si>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</si>
  <si>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</si>
  <si>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</si>
  <si>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</si>
  <si>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</si>
  <si>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</si>
  <si>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</si>
  <si>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</si>
  <si>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</si>
  <si>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</si>
  <si>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</si>
  <si>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</si>
  <si>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</si>
  <si>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</si>
  <si>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</si>
  <si>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</si>
  <si>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</si>
  <si>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</si>
  <si>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</si>
  <si>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</si>
  <si>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</si>
  <si>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</si>
  <si>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</si>
  <si>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</si>
  <si>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</si>
  <si>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</si>
  <si>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</si>
  <si>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</si>
  <si>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</si>
  <si>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</si>
  <si>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</si>
  <si>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</si>
  <si>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</si>
  <si>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</si>
  <si>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</si>
  <si>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</si>
  <si>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</si>
  <si>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</si>
  <si>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</si>
  <si>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</si>
  <si>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</si>
  <si>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</si>
  <si>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</si>
  <si>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</si>
  <si>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</si>
  <si>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</si>
  <si>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</si>
  <si>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</si>
  <si>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</si>
  <si>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</si>
  <si>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</si>
  <si>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</si>
  <si>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</si>
  <si>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</si>
  <si>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</si>
  <si>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</si>
  <si>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</si>
  <si>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</si>
  <si>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</si>
  <si>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</si>
  <si>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</si>
  <si>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</si>
  <si>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</si>
  <si>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</si>
  <si>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</si>
  <si>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</si>
  <si>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</si>
  <si>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</si>
  <si>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</si>
  <si>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</si>
  <si>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</si>
  <si>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</si>
  <si>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</si>
  <si>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</si>
  <si>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</si>
  <si>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</si>
  <si>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</si>
  <si>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</si>
  <si>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</si>
  <si>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</si>
  <si>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</si>
  <si>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</si>
  <si>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</si>
  <si>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</si>
  <si>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</si>
  <si>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</si>
  <si>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</si>
  <si>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</si>
  <si>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</si>
  <si>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</si>
  <si>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</si>
  <si>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</si>
  <si>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</si>
  <si>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</si>
  <si>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</si>
  <si>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</si>
  <si>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</si>
  <si>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</si>
  <si>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</si>
  <si>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</si>
  <si>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</si>
  <si>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</si>
  <si>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</si>
  <si>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</si>
  <si>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</si>
  <si>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</si>
  <si>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</si>
  <si>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</si>
  <si>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</si>
  <si>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</si>
  <si>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</si>
  <si>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</si>
  <si>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</si>
  <si>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</si>
  <si>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</si>
  <si>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</si>
  <si>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</si>
  <si>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</si>
  <si>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</si>
  <si>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</si>
  <si>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</si>
  <si>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</si>
  <si>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</si>
  <si>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</si>
  <si>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</si>
  <si>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</si>
  <si>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</si>
  <si>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</si>
  <si>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</si>
  <si>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</si>
  <si>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</si>
  <si>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</si>
  <si>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</si>
  <si>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</si>
  <si>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</si>
  <si>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</si>
  <si>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</si>
  <si>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</si>
  <si>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</si>
  <si>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</si>
  <si>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</si>
  <si>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</si>
  <si>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</si>
  <si>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</si>
  <si>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</si>
  <si>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</si>
  <si>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</si>
  <si>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</si>
  <si>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</si>
  <si>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</si>
  <si>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</si>
  <si>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</si>
  <si>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</si>
  <si>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</si>
  <si>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</si>
  <si>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</si>
  <si>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</si>
  <si>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</si>
  <si>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</si>
  <si>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</si>
  <si>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</si>
  <si>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</si>
  <si>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</si>
  <si>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</si>
  <si>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</si>
  <si>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</si>
  <si>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</si>
  <si>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</si>
  <si>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</si>
  <si>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</si>
  <si>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</si>
  <si>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</si>
  <si>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</si>
  <si>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</si>
  <si>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</si>
  <si>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</si>
  <si>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</si>
  <si>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</si>
  <si>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</si>
  <si>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</si>
  <si>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</si>
  <si>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</si>
  <si>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</si>
  <si>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</si>
  <si>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</si>
  <si>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</si>
  <si>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</si>
  <si>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</si>
  <si>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</si>
  <si>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</si>
  <si>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</si>
  <si>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</si>
  <si>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</si>
  <si>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</si>
  <si>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</si>
  <si>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</si>
  <si>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</si>
  <si>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</si>
  <si>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</si>
  <si>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</si>
  <si>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</si>
  <si>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</si>
  <si>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</si>
  <si>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</si>
  <si>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</si>
  <si>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</si>
  <si>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</si>
  <si>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</si>
  <si>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</si>
  <si>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</si>
  <si>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</si>
  <si>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</si>
  <si>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</si>
  <si>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</si>
  <si>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</si>
  <si>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</si>
  <si>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</si>
  <si>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</si>
  <si>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</si>
  <si>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</si>
  <si>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</si>
  <si>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</si>
  <si>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</si>
  <si>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</si>
  <si>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</si>
  <si>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</si>
  <si>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</si>
  <si>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</si>
  <si>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</si>
  <si>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</si>
  <si>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</si>
  <si>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</si>
  <si>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</si>
  <si>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</si>
  <si>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</si>
  <si>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</si>
  <si>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</si>
  <si>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</si>
  <si>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</si>
  <si>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</si>
  <si>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</si>
  <si>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</si>
  <si>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</si>
  <si>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</si>
  <si>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</si>
  <si>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</si>
  <si>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</si>
  <si>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</si>
  <si>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</si>
  <si>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</si>
  <si>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</si>
  <si>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</si>
  <si>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</si>
  <si>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</si>
  <si>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</si>
  <si>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</si>
  <si>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</si>
  <si>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</si>
  <si>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</si>
  <si>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</si>
  <si>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</si>
  <si>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</si>
  <si>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</si>
  <si>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</si>
  <si>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</si>
  <si>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</si>
  <si>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</si>
  <si>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</si>
  <si>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</si>
  <si>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</si>
  <si>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</si>
  <si>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</si>
  <si>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</si>
  <si>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</si>
  <si>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</si>
  <si>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</si>
  <si>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</si>
  <si>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</si>
  <si>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</si>
  <si>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</si>
  <si>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</si>
  <si>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</si>
  <si>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</si>
  <si>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</si>
  <si>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</si>
  <si>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</si>
  <si>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</si>
  <si>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</si>
  <si>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</si>
  <si>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</si>
  <si>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</si>
  <si>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</si>
  <si>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</si>
  <si>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</si>
  <si>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</si>
  <si>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</si>
  <si>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</si>
  <si>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</si>
  <si>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</si>
  <si>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</si>
  <si>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</si>
  <si>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</si>
  <si>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</si>
  <si>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</si>
  <si>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</si>
  <si>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</si>
  <si>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</si>
  <si>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</si>
  <si>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</si>
  <si>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</si>
  <si>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</si>
  <si>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</si>
  <si>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</si>
  <si>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</si>
  <si>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</si>
  <si>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</si>
  <si>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</si>
  <si>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</si>
  <si>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</si>
  <si>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</si>
  <si>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</si>
  <si>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</si>
  <si>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</si>
  <si>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</si>
  <si>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</si>
  <si>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</si>
  <si>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</si>
  <si>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</si>
  <si>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</si>
  <si>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</si>
  <si>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</si>
  <si>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</si>
  <si>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</si>
  <si>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</si>
  <si>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</si>
  <si>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</si>
  <si>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</si>
  <si>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</si>
  <si>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</si>
  <si>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</si>
  <si>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</si>
  <si>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</si>
  <si>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</si>
  <si>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</si>
  <si>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</si>
  <si>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</si>
  <si>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</si>
  <si>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</si>
  <si>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</si>
  <si>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</si>
  <si>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</si>
  <si>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</si>
  <si>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</si>
  <si>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</si>
  <si>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</si>
  <si>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</si>
  <si>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</si>
  <si>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</si>
  <si>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</si>
  <si>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</si>
  <si>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</si>
  <si>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</si>
  <si>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</si>
  <si>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</si>
  <si>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</si>
  <si>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</si>
  <si>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</si>
  <si>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</si>
  <si>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</si>
  <si>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</si>
  <si>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</si>
  <si>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</si>
  <si>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</si>
  <si>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</si>
  <si>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</si>
  <si>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</si>
  <si>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</si>
  <si>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</si>
  <si>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</si>
  <si>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</si>
  <si>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</si>
  <si>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</si>
  <si>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</si>
  <si>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</si>
  <si>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</si>
  <si>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</si>
  <si>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</si>
  <si>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</si>
  <si>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</si>
  <si>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</si>
  <si>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</si>
  <si>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</si>
  <si>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</si>
  <si>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</si>
  <si>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</si>
  <si>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</si>
  <si>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</si>
  <si>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</si>
  <si>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</si>
  <si>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</si>
  <si>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</si>
  <si>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</si>
  <si>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</si>
  <si>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</si>
  <si>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</si>
  <si>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</si>
  <si>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</si>
  <si>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</si>
  <si>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</si>
  <si>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</si>
  <si>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</si>
  <si>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</si>
  <si>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</si>
  <si>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</si>
  <si>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</si>
  <si>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</si>
  <si>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</si>
  <si>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</si>
  <si>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</si>
  <si>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</si>
  <si>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</si>
  <si>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</si>
  <si>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</si>
  <si>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</si>
  <si>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</si>
  <si>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</si>
  <si>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</si>
  <si>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</si>
  <si>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</si>
  <si>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</si>
  <si>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</si>
  <si>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</si>
  <si>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</si>
  <si>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</si>
  <si>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</si>
  <si>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</si>
  <si>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</si>
  <si>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</si>
  <si>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</si>
  <si>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</si>
  <si>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</si>
  <si>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</si>
  <si>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</si>
  <si>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</si>
  <si>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</si>
  <si>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</si>
  <si>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</si>
  <si>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</si>
  <si>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</si>
  <si>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</si>
  <si>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</si>
  <si>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</si>
  <si>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</si>
  <si>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</si>
  <si>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</si>
  <si>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</si>
  <si>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</si>
  <si>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</si>
  <si>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</si>
  <si>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</si>
  <si>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</si>
  <si>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</si>
  <si>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</si>
  <si>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</si>
  <si>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</si>
  <si>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</si>
  <si>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</si>
  <si>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</si>
  <si>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</si>
  <si>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</si>
  <si>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</si>
  <si>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</si>
  <si>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</si>
  <si>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</si>
  <si>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</si>
  <si>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</si>
  <si>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</si>
  <si>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</si>
  <si>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</si>
  <si>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</si>
  <si>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</si>
  <si>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</si>
  <si>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</si>
  <si>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</si>
  <si>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</si>
  <si>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</si>
  <si>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</si>
  <si>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</si>
  <si>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</si>
  <si>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</si>
  <si>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</si>
  <si>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</si>
  <si>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</si>
  <si>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</si>
  <si>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</si>
  <si>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</si>
  <si>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</si>
  <si>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</si>
  <si>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</si>
  <si>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</si>
  <si>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</si>
  <si>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</si>
  <si>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</si>
  <si>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</si>
  <si>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</si>
  <si>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</si>
  <si>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</si>
  <si>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</si>
  <si>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</si>
  <si>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</si>
  <si>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</si>
  <si>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</si>
  <si>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</si>
  <si>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</si>
  <si>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</si>
  <si>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</si>
  <si>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</si>
  <si>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</si>
  <si>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</si>
  <si>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</si>
  <si>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</si>
  <si>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</si>
  <si>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</si>
  <si>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</si>
  <si>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</si>
  <si>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</si>
  <si>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</si>
  <si>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</si>
  <si>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</si>
  <si>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</si>
  <si>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</si>
  <si>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</si>
  <si>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</si>
  <si>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</si>
  <si>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</si>
  <si>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</si>
  <si>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</si>
  <si>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</si>
  <si>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</si>
  <si>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</si>
  <si>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</si>
  <si>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</si>
  <si>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</si>
  <si>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</si>
  <si>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</si>
  <si>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</si>
  <si>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</si>
  <si>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</si>
  <si>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</si>
  <si>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</si>
  <si>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</si>
  <si>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</si>
  <si>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</si>
  <si>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</si>
  <si>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</si>
  <si>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</si>
  <si>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</si>
  <si>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</si>
  <si>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</si>
  <si>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</si>
  <si>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</si>
  <si>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</si>
  <si>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</si>
  <si>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</si>
  <si>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</si>
  <si>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</si>
  <si>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</si>
  <si>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</si>
  <si>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</si>
  <si>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</si>
  <si>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</si>
  <si>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</si>
  <si>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</si>
  <si>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</si>
  <si>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</si>
  <si>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</si>
  <si>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</si>
  <si>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</si>
  <si>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</si>
  <si>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</si>
  <si>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</si>
  <si>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</si>
  <si>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</si>
  <si>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</si>
  <si>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</si>
  <si>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</si>
  <si>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</si>
  <si>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</si>
  <si>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</si>
  <si>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</si>
  <si>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</si>
  <si>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</si>
  <si>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</si>
  <si>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</si>
  <si>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</si>
  <si>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</si>
  <si>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</si>
  <si>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</si>
  <si>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</si>
  <si>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</si>
  <si>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</si>
  <si>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</si>
  <si>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</si>
  <si>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</si>
  <si>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</si>
  <si>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</si>
  <si>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</si>
  <si>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</si>
  <si>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</si>
  <si>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</si>
  <si>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</si>
  <si>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</si>
  <si>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</si>
  <si>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</si>
  <si>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</si>
  <si>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</si>
  <si>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</si>
  <si>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</si>
  <si>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</si>
  <si>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</si>
  <si>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</si>
  <si>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</si>
  <si>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</si>
  <si>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</si>
  <si>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</si>
  <si>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</si>
  <si>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</si>
  <si>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</si>
  <si>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</si>
  <si>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</si>
  <si>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</si>
  <si>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</si>
  <si>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</si>
  <si>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</si>
  <si>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</si>
  <si>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</si>
  <si>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</si>
  <si>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</si>
  <si>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</si>
  <si>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</si>
  <si>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</si>
  <si>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</si>
  <si>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</si>
  <si>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</si>
  <si>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</si>
  <si>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</si>
  <si>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</si>
  <si>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</si>
  <si>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</si>
  <si>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</si>
  <si>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</si>
  <si>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</si>
  <si>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</si>
  <si>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</si>
  <si>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</si>
  <si>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</si>
  <si>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</si>
  <si>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</si>
  <si>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</si>
  <si>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</si>
  <si>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</si>
  <si>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</si>
  <si>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</si>
  <si>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</si>
  <si>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</si>
  <si>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</si>
  <si>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</si>
  <si>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</si>
  <si>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</si>
  <si>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</si>
  <si>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</si>
  <si>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</si>
  <si>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</si>
  <si>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</si>
  <si>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</si>
  <si>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</si>
  <si>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</si>
  <si>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</si>
  <si>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</si>
  <si>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</si>
  <si>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</si>
  <si>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</si>
  <si>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</si>
  <si>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</si>
  <si>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</si>
  <si>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</si>
  <si>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</si>
  <si>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</si>
  <si>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</si>
  <si>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</si>
  <si>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</si>
  <si>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</si>
  <si>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</si>
  <si>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</si>
  <si>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</si>
  <si>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</si>
  <si>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</si>
  <si>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</si>
  <si>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</si>
  <si>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</si>
  <si>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</si>
  <si>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</si>
  <si>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</si>
  <si>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</si>
  <si>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</si>
  <si>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</si>
  <si>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</si>
  <si>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</si>
  <si>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</si>
  <si>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</si>
  <si>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</si>
  <si>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</si>
  <si>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</si>
  <si>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</si>
  <si>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</si>
  <si>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</si>
  <si>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</si>
  <si>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</si>
  <si>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</si>
  <si>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</si>
  <si>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</si>
  <si>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</si>
  <si>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</si>
  <si>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</si>
  <si>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</si>
  <si>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</si>
  <si>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</si>
  <si>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</si>
  <si>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</si>
  <si>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</si>
  <si>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</si>
  <si>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</si>
  <si>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</si>
  <si>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</si>
  <si>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</si>
  <si>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</si>
  <si>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</si>
  <si>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</si>
  <si>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</si>
  <si>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</si>
  <si>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</si>
  <si>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</si>
  <si>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</si>
  <si>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</si>
  <si>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</si>
  <si>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</si>
  <si>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</si>
  <si>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</si>
  <si>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</si>
  <si>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</si>
  <si>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</si>
  <si>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</si>
  <si>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</si>
  <si>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</si>
  <si>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</si>
  <si>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</si>
  <si>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</si>
  <si>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</si>
  <si>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</si>
  <si>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</si>
  <si>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</si>
  <si>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</si>
  <si>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</si>
  <si>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</si>
  <si>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</si>
  <si>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</si>
  <si>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</si>
  <si>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</si>
  <si>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</si>
  <si>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</si>
  <si>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</si>
  <si>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</si>
  <si>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</si>
  <si>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</si>
  <si>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</si>
  <si>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</si>
  <si>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</si>
  <si>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</si>
  <si>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</si>
  <si>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</si>
  <si>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</si>
  <si>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</si>
  <si>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</si>
  <si>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</si>
  <si>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</si>
  <si>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</si>
  <si>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</si>
  <si>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</si>
  <si>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</si>
  <si>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</si>
  <si>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</si>
  <si>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</si>
  <si>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</si>
  <si>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</si>
  <si>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</si>
  <si>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</si>
  <si>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</si>
  <si>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</si>
  <si>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</si>
  <si>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</si>
  <si>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</si>
  <si>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</si>
  <si>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</si>
  <si>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</si>
  <si>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</si>
  <si>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</si>
  <si>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</si>
  <si>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</si>
  <si>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</si>
  <si>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</si>
  <si>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</si>
  <si>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</si>
  <si>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</si>
  <si>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</si>
  <si>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</si>
  <si>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</si>
  <si>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</si>
  <si>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</si>
  <si>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</si>
  <si>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</si>
  <si>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</si>
  <si>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</si>
  <si>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</si>
  <si>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</si>
  <si>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</si>
  <si>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</si>
  <si>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</si>
  <si>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</si>
  <si>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</si>
  <si>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</si>
  <si>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</si>
  <si>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</si>
  <si>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</si>
  <si>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</si>
  <si>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</si>
  <si>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</si>
  <si>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</si>
  <si>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</si>
  <si>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</si>
  <si>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</si>
  <si>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</si>
  <si>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</si>
  <si>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</si>
  <si>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</si>
  <si>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</si>
  <si>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</si>
  <si>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</si>
  <si>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</si>
  <si>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</si>
  <si>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</si>
  <si>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</si>
  <si>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</si>
  <si>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</si>
  <si>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</si>
  <si>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</si>
  <si>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</si>
  <si>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</si>
  <si>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</si>
  <si>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</si>
  <si>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</si>
  <si>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</si>
  <si>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</si>
  <si>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</si>
  <si>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</si>
  <si>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</si>
  <si>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</si>
  <si>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</si>
  <si>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</si>
  <si>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</si>
  <si>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</si>
  <si>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</si>
  <si>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</si>
  <si>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</si>
  <si>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</si>
  <si>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</si>
  <si>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</si>
  <si>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</si>
  <si>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</si>
  <si>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</si>
  <si>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</si>
  <si>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</si>
  <si>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</si>
  <si>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</si>
  <si>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</si>
  <si>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</si>
  <si>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</si>
  <si>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</si>
  <si>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</si>
  <si>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</si>
  <si>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</si>
  <si>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</si>
  <si>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</si>
  <si>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</si>
  <si>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</si>
  <si>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</si>
  <si>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</si>
  <si>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</si>
  <si>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</si>
  <si>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</si>
  <si>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</si>
  <si>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</si>
  <si>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</si>
  <si>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</si>
  <si>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</si>
  <si>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</si>
  <si>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</si>
  <si>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</si>
  <si>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</si>
  <si>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</si>
  <si>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</si>
  <si>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</si>
  <si>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</si>
  <si>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</si>
  <si>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</si>
  <si>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</si>
  <si>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</si>
  <si>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</si>
  <si>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</si>
  <si>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</si>
  <si>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</si>
  <si>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</si>
  <si>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</si>
  <si>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</si>
  <si>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</si>
  <si>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</si>
  <si>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</si>
  <si>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</si>
  <si>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</si>
  <si>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</si>
  <si>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</si>
  <si>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</si>
  <si>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</si>
  <si>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</si>
  <si>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</si>
  <si>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</si>
  <si>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</si>
  <si>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</si>
  <si>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</si>
  <si>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</si>
  <si>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</si>
  <si>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</si>
  <si>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</si>
  <si>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</si>
  <si>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</si>
  <si>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</si>
  <si>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</si>
  <si>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</si>
  <si>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</si>
  <si>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</si>
  <si>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</si>
  <si>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</si>
  <si>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</si>
  <si>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</si>
  <si>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</si>
  <si>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</si>
  <si>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</si>
  <si>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</si>
  <si>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</si>
  <si>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</si>
  <si>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</si>
  <si>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</si>
  <si>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</si>
  <si>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</si>
  <si>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</si>
  <si>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</si>
  <si>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</si>
  <si>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</si>
  <si>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</si>
  <si>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</si>
  <si>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</si>
  <si>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</si>
  <si>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</si>
  <si>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</si>
  <si>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</si>
  <si>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</si>
  <si>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</si>
  <si>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</si>
  <si>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</si>
  <si>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</si>
  <si>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</si>
  <si>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</si>
  <si>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</si>
  <si>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</si>
  <si>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</si>
  <si>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</si>
  <si>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</si>
  <si>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</si>
  <si>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</si>
  <si>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</si>
  <si>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</si>
  <si>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</si>
  <si>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</si>
  <si>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</si>
  <si>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</si>
  <si>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</si>
  <si>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</si>
  <si>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</si>
  <si>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</si>
  <si>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</si>
  <si>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</si>
  <si>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</si>
  <si>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</si>
  <si>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</si>
  <si>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</si>
  <si>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</si>
  <si>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</si>
  <si>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</si>
  <si>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</si>
  <si>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</si>
  <si>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</si>
  <si>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</si>
  <si>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</si>
  <si>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</si>
  <si>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</si>
  <si>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</si>
  <si>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</si>
  <si>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</si>
  <si>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</si>
  <si>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</si>
  <si>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</si>
  <si>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</si>
  <si>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</si>
  <si>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</si>
  <si>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</si>
  <si>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</si>
  <si>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</si>
  <si>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</si>
  <si>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</si>
  <si>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</si>
  <si>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</si>
  <si>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</si>
  <si>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</si>
  <si>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</si>
  <si>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</si>
  <si>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</si>
  <si>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</si>
  <si>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</si>
  <si>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</si>
  <si>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</si>
  <si>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</si>
  <si>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</si>
  <si>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</si>
  <si>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</si>
  <si>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</si>
  <si>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</si>
  <si>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</si>
  <si>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</si>
  <si>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</si>
  <si>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</si>
  <si>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</si>
  <si>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</si>
  <si>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</si>
  <si>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</si>
  <si>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</si>
  <si>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</si>
  <si>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</si>
  <si>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</si>
  <si>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</si>
  <si>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</si>
  <si>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</si>
  <si>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</si>
  <si>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</si>
  <si>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</si>
  <si>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</si>
  <si>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</si>
  <si>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</si>
  <si>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</si>
  <si>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</si>
  <si>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</si>
  <si>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</si>
  <si>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</si>
  <si>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</si>
  <si>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</si>
  <si>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</si>
  <si>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</si>
  <si>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</si>
  <si>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</si>
  <si>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</si>
  <si>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</si>
  <si>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</si>
  <si>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</si>
  <si>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</si>
  <si>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</si>
  <si>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</si>
  <si>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</si>
  <si>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</si>
  <si>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</si>
  <si>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</si>
  <si>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</si>
  <si>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</si>
  <si>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</si>
  <si>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</si>
  <si>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</si>
  <si>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</si>
  <si>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</si>
  <si>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</si>
  <si>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</si>
  <si>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</si>
  <si>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</si>
  <si>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</si>
  <si>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</si>
  <si>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</si>
  <si>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</si>
  <si>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</si>
  <si>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</si>
  <si>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</si>
  <si>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</si>
  <si>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</si>
  <si>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</si>
  <si>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</si>
  <si>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</si>
  <si>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</si>
  <si>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</si>
  <si>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</si>
  <si>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</si>
  <si>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</si>
  <si>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</si>
  <si>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</si>
  <si>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</si>
  <si>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</si>
  <si>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</si>
  <si>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</si>
  <si>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</si>
  <si>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</si>
  <si>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</si>
  <si>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</si>
  <si>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</si>
  <si>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</si>
  <si>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</si>
  <si>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</si>
  <si>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</si>
  <si>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</si>
  <si>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</si>
  <si>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</si>
  <si>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</si>
  <si>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</si>
  <si>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</si>
  <si>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</si>
  <si>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</si>
  <si>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</si>
  <si>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</si>
  <si>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</si>
  <si>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</si>
  <si>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</si>
  <si>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</si>
  <si>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</si>
  <si>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</si>
  <si>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</si>
  <si>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</si>
  <si>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</si>
  <si>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</si>
  <si>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</si>
  <si>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</si>
  <si>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</si>
  <si>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</si>
  <si>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</si>
  <si>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</si>
  <si>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</si>
  <si>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</si>
  <si>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</si>
  <si>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</si>
  <si>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</si>
  <si>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</si>
  <si>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</si>
  <si>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</si>
  <si>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</si>
  <si>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</si>
  <si>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</si>
  <si>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</si>
  <si>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</si>
  <si>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</si>
  <si>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</si>
  <si>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</si>
  <si>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</si>
  <si>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</si>
  <si>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</si>
  <si>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</si>
  <si>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</si>
  <si>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</si>
  <si>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</si>
  <si>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</si>
  <si>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</si>
  <si>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</si>
  <si>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</si>
  <si>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</si>
  <si>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</si>
  <si>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</si>
  <si>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</si>
  <si>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</si>
  <si>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</si>
  <si>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</si>
  <si>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</si>
  <si>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</si>
  <si>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</si>
  <si>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</si>
  <si>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</si>
  <si>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</si>
  <si>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</si>
  <si>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</si>
  <si>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</si>
  <si>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</si>
  <si>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</si>
  <si>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</si>
  <si>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</si>
  <si>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</si>
  <si>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</si>
  <si>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</si>
  <si>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</si>
  <si>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</si>
  <si>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</si>
  <si>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</si>
  <si>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</si>
  <si>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</si>
  <si>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</si>
  <si>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</si>
  <si>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</si>
  <si>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</si>
  <si>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</si>
  <si>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</si>
  <si>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</si>
  <si>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</si>
  <si>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</si>
  <si>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</si>
  <si>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</si>
  <si>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</si>
  <si>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</si>
  <si>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</si>
  <si>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</si>
  <si>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</si>
  <si>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</si>
  <si>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</si>
  <si>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</si>
  <si>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</si>
  <si>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</si>
  <si>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</si>
  <si>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</si>
  <si>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</si>
  <si>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</si>
  <si>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</si>
  <si>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</si>
  <si>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</si>
  <si>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</si>
  <si>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</si>
  <si>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</si>
  <si>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</si>
  <si>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</si>
  <si>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</si>
  <si>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</si>
  <si>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</si>
  <si>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</si>
  <si>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</si>
  <si>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</si>
  <si>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</si>
  <si>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</si>
  <si>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</si>
  <si>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</si>
  <si>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</si>
  <si>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</si>
  <si>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</si>
  <si>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</si>
  <si>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</si>
  <si>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</si>
  <si>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</si>
  <si>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</si>
  <si>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</si>
  <si>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</si>
  <si>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</si>
  <si>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</si>
  <si>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</si>
  <si>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</si>
  <si>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</si>
  <si>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</si>
  <si>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</si>
  <si>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</si>
  <si>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</si>
  <si>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</si>
  <si>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</si>
  <si>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</si>
  <si>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</si>
  <si>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</si>
  <si>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</si>
  <si>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</si>
  <si>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</si>
  <si>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</si>
  <si>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</si>
  <si>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</si>
  <si>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</si>
  <si>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</si>
  <si>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</si>
  <si>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</si>
  <si>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</si>
  <si>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</si>
  <si>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</si>
  <si>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</si>
  <si>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</si>
  <si>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</si>
  <si>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</si>
  <si>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</si>
  <si>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</si>
  <si>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</si>
  <si>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</si>
  <si>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</si>
  <si>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</si>
  <si>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</si>
  <si>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</si>
  <si>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</si>
  <si>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</si>
  <si>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</si>
  <si>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</si>
  <si>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</si>
  <si>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</si>
  <si>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</si>
  <si>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</si>
  <si>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</si>
  <si>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</si>
  <si>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</si>
  <si>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</si>
  <si>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</si>
  <si>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</si>
  <si>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</si>
  <si>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</si>
  <si>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</si>
  <si>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</si>
  <si>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</si>
  <si>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</si>
  <si>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</si>
  <si>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</si>
  <si>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</si>
  <si>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</si>
  <si>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</si>
  <si>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</si>
  <si>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</si>
  <si>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</si>
  <si>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</si>
  <si>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</si>
  <si>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</si>
  <si>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</si>
  <si>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</si>
  <si>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</si>
  <si>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</si>
  <si>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</si>
  <si>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</si>
  <si>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</si>
  <si>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</si>
  <si>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</si>
  <si>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</si>
  <si>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</si>
  <si>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</si>
  <si>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</si>
  <si>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</si>
  <si>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</si>
  <si>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</si>
  <si>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</si>
  <si>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</si>
  <si>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</si>
  <si>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</si>
  <si>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</si>
  <si>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</si>
  <si>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</si>
  <si>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</si>
  <si>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</si>
  <si>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</si>
  <si>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</si>
  <si>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</si>
  <si>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</si>
  <si>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</si>
  <si>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</si>
  <si>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</si>
  <si>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</si>
  <si>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</si>
  <si>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</si>
  <si>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</si>
  <si>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</si>
  <si>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</si>
  <si>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</si>
  <si>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</si>
  <si>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</si>
  <si>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</si>
  <si>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</si>
  <si>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</si>
  <si>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</si>
  <si>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</si>
  <si>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</si>
  <si>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</si>
  <si>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</si>
  <si>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</si>
  <si>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</si>
  <si>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</si>
  <si>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</si>
  <si>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</si>
  <si>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</si>
  <si>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</si>
  <si>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</si>
  <si>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</si>
  <si>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</si>
  <si>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</si>
  <si>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</si>
  <si>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</si>
  <si>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</si>
  <si>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</si>
  <si>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</si>
  <si>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</si>
  <si>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</si>
  <si>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</si>
  <si>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</si>
  <si>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</si>
  <si>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</si>
  <si>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</si>
  <si>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</si>
  <si>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</si>
  <si>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</si>
  <si>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</si>
  <si>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</si>
  <si>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</si>
  <si>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</si>
  <si>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</si>
  <si>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</si>
  <si>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</si>
  <si>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</si>
  <si>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</si>
  <si>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</si>
  <si>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</si>
  <si>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</si>
  <si>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</si>
  <si>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</si>
  <si>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</si>
  <si>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</si>
  <si>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</si>
  <si>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</si>
  <si>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</si>
  <si>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</si>
  <si>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</si>
  <si>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</si>
  <si>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</si>
  <si>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</si>
  <si>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</si>
  <si>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</si>
  <si>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</si>
  <si>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</si>
  <si>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</si>
  <si>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</si>
  <si>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</si>
  <si>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</si>
  <si>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</si>
  <si>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</si>
  <si>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</si>
  <si>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</si>
  <si>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</si>
  <si>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</si>
  <si>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</si>
  <si>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</si>
  <si>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</si>
  <si>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</si>
  <si>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</si>
  <si>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</si>
  <si>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</si>
  <si>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</si>
  <si>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</si>
  <si>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</si>
  <si>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</si>
  <si>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</si>
  <si>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</si>
  <si>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</si>
  <si>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</si>
  <si>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</si>
  <si>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</si>
  <si>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</si>
  <si>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</si>
  <si>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</si>
  <si>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</si>
  <si>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</si>
  <si>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</si>
  <si>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</si>
  <si>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</si>
  <si>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</si>
  <si>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</si>
  <si>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</si>
  <si>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</si>
  <si>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</si>
  <si>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</si>
  <si>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</si>
  <si>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</si>
  <si>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</si>
  <si>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</si>
  <si>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</si>
  <si>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</si>
  <si>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</si>
  <si>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</si>
  <si>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</si>
  <si>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</si>
  <si>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</si>
  <si>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</si>
  <si>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</si>
  <si>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</si>
  <si>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</si>
  <si>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</si>
  <si>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</si>
  <si>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</si>
  <si>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</si>
  <si>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</si>
  <si>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</si>
  <si>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</si>
  <si>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</si>
  <si>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</si>
  <si>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</si>
  <si>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</si>
  <si>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</si>
  <si>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</si>
  <si>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</si>
  <si>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</si>
  <si>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</si>
  <si>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</si>
  <si>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</si>
  <si>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</si>
  <si>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</si>
  <si>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</si>
  <si>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</si>
  <si>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</si>
  <si>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</si>
  <si>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</si>
  <si>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</si>
  <si>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</si>
  <si>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</si>
  <si>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</si>
  <si>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</si>
  <si>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</si>
  <si>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</si>
  <si>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</si>
  <si>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</si>
  <si>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</si>
  <si>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</si>
  <si>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</si>
  <si>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</si>
  <si>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</si>
  <si>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</si>
  <si>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</si>
  <si>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</si>
  <si>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</si>
  <si>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</si>
  <si>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</si>
  <si>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</si>
  <si>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</si>
  <si>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</si>
  <si>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</si>
  <si>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</si>
  <si>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</si>
  <si>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</si>
  <si>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</si>
  <si>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</si>
  <si>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</si>
  <si>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</si>
  <si>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</si>
  <si>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</si>
  <si>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</si>
  <si>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</si>
  <si>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</si>
  <si>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</si>
  <si>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</si>
  <si>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</si>
  <si>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</si>
  <si>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</si>
  <si>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</si>
  <si>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</si>
  <si>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</si>
  <si>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</si>
  <si>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</si>
  <si>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</si>
  <si>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</si>
  <si>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</si>
  <si>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</si>
  <si>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</si>
  <si>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</si>
  <si>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</si>
  <si>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</si>
  <si>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</si>
  <si>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</si>
  <si>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</si>
  <si>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</si>
  <si>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</si>
  <si>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</si>
  <si>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</si>
  <si>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</si>
  <si>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</si>
  <si>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</si>
  <si>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</si>
  <si>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</si>
  <si>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</si>
  <si>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</si>
  <si>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</si>
  <si>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</si>
  <si>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</si>
  <si>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</si>
  <si>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</si>
  <si>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</si>
  <si>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</si>
  <si>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</si>
  <si>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</si>
  <si>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</si>
  <si>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</si>
  <si>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</si>
  <si>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</si>
  <si>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</si>
  <si>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</si>
  <si>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</si>
  <si>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</si>
  <si>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</si>
  <si>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</si>
  <si>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</si>
  <si>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</si>
  <si>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</si>
  <si>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</si>
  <si>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</si>
  <si>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</si>
  <si>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</si>
  <si>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</si>
  <si>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</si>
  <si>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</si>
  <si>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</si>
  <si>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</si>
  <si>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</si>
  <si>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</si>
  <si>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</si>
  <si>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</si>
  <si>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</si>
  <si>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</si>
  <si>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</si>
  <si>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</si>
  <si>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</si>
  <si>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</si>
  <si>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</si>
  <si>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</si>
  <si>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</si>
  <si>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</si>
  <si>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</si>
  <si>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</si>
  <si>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</si>
  <si>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</si>
  <si>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</si>
  <si>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</si>
  <si>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</si>
  <si>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</si>
  <si>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</si>
  <si>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</si>
  <si>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</si>
  <si>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</si>
  <si>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</si>
  <si>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</si>
  <si>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</si>
  <si>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</si>
  <si>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</si>
  <si>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</si>
  <si>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</si>
  <si>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</si>
  <si>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</si>
  <si>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</si>
  <si>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</si>
  <si>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</si>
  <si>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</si>
  <si>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</si>
  <si>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</si>
  <si>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</si>
  <si>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</si>
  <si>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</si>
  <si>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</si>
  <si>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</si>
  <si>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</si>
  <si>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</si>
  <si>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</si>
  <si>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</si>
  <si>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</si>
  <si>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</si>
  <si>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</si>
  <si>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</si>
  <si>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</si>
  <si>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</si>
  <si>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</si>
  <si>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</si>
  <si>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</si>
  <si>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</si>
  <si>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</si>
  <si>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</si>
  <si>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</si>
  <si>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</si>
  <si>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</si>
  <si>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</si>
  <si>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</si>
  <si>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</si>
  <si>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</si>
  <si>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</si>
  <si>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</si>
  <si>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</si>
  <si>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</si>
  <si>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</si>
  <si>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</si>
  <si>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</si>
  <si>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</si>
  <si>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</si>
  <si>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</si>
  <si>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</si>
  <si>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</si>
  <si>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</si>
  <si>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</si>
  <si>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</si>
  <si>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</si>
  <si>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</si>
  <si>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</si>
  <si>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</si>
  <si>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</si>
  <si>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</si>
  <si>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</si>
  <si>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</si>
  <si>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</si>
  <si>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</si>
  <si>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</si>
  <si>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</si>
  <si>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</si>
  <si>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</si>
  <si>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</si>
  <si>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</si>
  <si>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</si>
  <si>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</si>
  <si>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</si>
  <si>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</si>
  <si>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</si>
  <si>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</si>
  <si>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</si>
  <si>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</si>
  <si>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</si>
  <si>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</si>
  <si>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</si>
  <si>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</si>
  <si>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</si>
  <si>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</si>
  <si>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</si>
  <si>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</si>
  <si>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</si>
  <si>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</si>
  <si>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</si>
  <si>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</si>
  <si>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</si>
  <si>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</si>
  <si>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</si>
  <si>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</si>
  <si>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</si>
  <si>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</si>
  <si>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</si>
  <si>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</si>
  <si>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</si>
  <si>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</si>
  <si>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</si>
  <si>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</si>
  <si>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</si>
  <si>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</si>
  <si>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</si>
  <si>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</si>
  <si>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</si>
  <si>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</si>
  <si>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</si>
  <si>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</si>
  <si>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</si>
  <si>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</si>
  <si>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</si>
  <si>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</si>
  <si>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</si>
  <si>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</si>
  <si>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</si>
  <si>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</si>
  <si>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</si>
  <si>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</si>
  <si>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</si>
  <si>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</si>
  <si>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</si>
  <si>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</si>
  <si>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</si>
  <si>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</si>
  <si>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</si>
  <si>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</si>
  <si>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</si>
  <si>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</si>
  <si>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</si>
  <si>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</si>
  <si>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</si>
  <si>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</si>
  <si>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</si>
  <si>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</si>
  <si>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</si>
  <si>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</si>
  <si>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</si>
  <si>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</si>
  <si>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</si>
  <si>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</si>
  <si>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</si>
  <si>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</si>
  <si>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</si>
  <si>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</si>
  <si>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</si>
  <si>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</si>
  <si>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</si>
  <si>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</si>
  <si>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</si>
  <si>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</si>
  <si>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</si>
  <si>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</si>
  <si>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</si>
  <si>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</si>
  <si>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</si>
  <si>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</si>
  <si>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</si>
  <si>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</si>
  <si>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</si>
  <si>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</si>
  <si>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</si>
  <si>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</si>
  <si>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</si>
  <si>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</si>
  <si>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</si>
  <si>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</si>
  <si>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</si>
  <si>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</si>
  <si>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</si>
  <si>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</si>
  <si>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</si>
  <si>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</si>
  <si>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</si>
  <si>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</si>
  <si>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</si>
  <si>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</si>
  <si>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</si>
  <si>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</si>
  <si>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</si>
  <si>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</si>
  <si>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</si>
  <si>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</si>
  <si>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</si>
  <si>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</si>
  <si>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</si>
  <si>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</si>
  <si>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</si>
  <si>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</si>
  <si>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</si>
  <si>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</si>
  <si>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</si>
  <si>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</si>
  <si>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</si>
  <si>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</si>
  <si>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</si>
  <si>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</si>
  <si>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</si>
  <si>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</si>
  <si>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</si>
  <si>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</si>
  <si>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</si>
  <si>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</si>
  <si>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</si>
  <si>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</si>
  <si>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</si>
  <si>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</si>
  <si>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</si>
  <si>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</si>
  <si>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</si>
  <si>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</si>
  <si>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</si>
  <si>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</si>
  <si>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</si>
  <si>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</si>
  <si>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</si>
  <si>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</si>
  <si>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</si>
  <si>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</si>
  <si>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</si>
  <si>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</si>
  <si>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</si>
  <si>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</si>
  <si>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</si>
  <si>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</si>
  <si>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</si>
  <si>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</si>
  <si>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</si>
  <si>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</si>
  <si>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</si>
  <si>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</si>
  <si>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</si>
  <si>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</si>
  <si>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</si>
  <si>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</si>
  <si>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</si>
  <si>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</si>
  <si>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</si>
  <si>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</si>
  <si>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</si>
  <si>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</si>
  <si>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</si>
  <si>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</si>
  <si>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</si>
  <si>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</si>
  <si>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</si>
  <si>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</si>
  <si>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</si>
  <si>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</si>
  <si>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</si>
  <si>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</si>
  <si>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</si>
  <si>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</si>
  <si>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</si>
  <si>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</si>
  <si>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</si>
  <si>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</si>
  <si>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</si>
  <si>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</si>
  <si>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</si>
  <si>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</si>
  <si>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</si>
  <si>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</si>
  <si>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</si>
  <si>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</si>
  <si>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</si>
  <si>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</si>
  <si>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</si>
  <si>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</si>
  <si>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</si>
  <si>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</si>
  <si>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</si>
  <si>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</si>
  <si>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</si>
  <si>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</si>
  <si>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</si>
  <si>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</si>
  <si>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</si>
  <si>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</si>
  <si>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</si>
  <si>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</si>
  <si>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</si>
  <si>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</si>
  <si>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</si>
  <si>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</si>
  <si>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</si>
  <si>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</si>
  <si>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</si>
  <si>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</si>
  <si>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</si>
  <si>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</si>
  <si>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</si>
  <si>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</si>
  <si>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</si>
  <si>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</si>
  <si>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</si>
  <si>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</si>
  <si>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</si>
  <si>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</si>
  <si>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</si>
  <si>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</si>
  <si>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</si>
  <si>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</si>
  <si>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</si>
  <si>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</si>
  <si>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</si>
  <si>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</si>
  <si>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</si>
  <si>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</si>
  <si>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</si>
  <si>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</si>
  <si>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</si>
  <si>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</si>
  <si>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</si>
  <si>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</si>
  <si>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</si>
  <si>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</si>
  <si>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</si>
  <si>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</si>
  <si>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</si>
  <si>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</si>
  <si>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</si>
  <si>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</si>
  <si>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</si>
  <si>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</si>
  <si>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</si>
  <si>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</si>
  <si>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</si>
  <si>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</si>
  <si>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</si>
  <si>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</si>
  <si>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</si>
  <si>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</si>
  <si>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</si>
  <si>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</si>
  <si>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</si>
  <si>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</si>
  <si>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</si>
  <si>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</si>
  <si>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</si>
  <si>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</si>
  <si>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</si>
  <si>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</si>
  <si>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</si>
  <si>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</si>
  <si>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</si>
  <si>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</si>
  <si>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</si>
  <si>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</si>
  <si>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</si>
  <si>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</si>
  <si>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</si>
  <si>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</si>
  <si>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</si>
  <si>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</si>
  <si>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</si>
  <si>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</si>
  <si>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</si>
  <si>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</si>
  <si>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</si>
  <si>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</si>
  <si>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</si>
  <si>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</si>
  <si>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</si>
  <si>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</si>
  <si>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</si>
  <si>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</si>
  <si>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</si>
  <si>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</si>
  <si>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</si>
  <si>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</si>
  <si>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</si>
  <si>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</si>
  <si>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</si>
  <si>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</si>
  <si>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</si>
  <si>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</si>
  <si>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</si>
  <si>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</si>
  <si>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</si>
  <si>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</si>
  <si>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</si>
  <si>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</si>
  <si>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</si>
  <si>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</si>
  <si>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</si>
  <si>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</si>
  <si>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</si>
  <si>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</si>
  <si>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</si>
  <si>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</si>
  <si>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</si>
  <si>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</si>
  <si>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</si>
  <si>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</si>
  <si>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</si>
  <si>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</si>
  <si>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</si>
  <si>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</si>
  <si>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</si>
  <si>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</si>
  <si>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</si>
  <si>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</si>
  <si>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</si>
  <si>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</si>
  <si>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</si>
  <si>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</si>
  <si>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</si>
  <si>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</si>
  <si>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</si>
  <si>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</si>
  <si>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</si>
  <si>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</si>
  <si>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</si>
  <si>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</si>
  <si>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</si>
  <si>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</si>
  <si>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</si>
  <si>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</si>
  <si>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</si>
  <si>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</si>
  <si>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</si>
  <si>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</si>
  <si>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</si>
  <si>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</si>
  <si>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</si>
  <si>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</si>
  <si>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</si>
  <si>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</si>
  <si>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</si>
  <si>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</si>
  <si>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</si>
  <si>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</si>
  <si>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</si>
  <si>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</si>
  <si>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</si>
  <si>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</si>
  <si>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</si>
  <si>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</si>
  <si>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</si>
  <si>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</si>
  <si>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</si>
  <si>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</si>
  <si>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</si>
  <si>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</si>
  <si>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</si>
  <si>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</si>
  <si>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</si>
  <si>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</si>
  <si>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</si>
  <si>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</si>
  <si>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</si>
  <si>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</si>
  <si>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</si>
  <si>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</si>
  <si>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</si>
  <si>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</si>
  <si>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</si>
  <si>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</si>
  <si>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</si>
  <si>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</si>
  <si>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</si>
  <si>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</si>
  <si>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</si>
  <si>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</si>
  <si>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</si>
  <si>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</si>
  <si>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</si>
  <si>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</si>
  <si>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</si>
  <si>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</si>
  <si>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</si>
  <si>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</si>
  <si>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</si>
  <si>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</si>
  <si>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</si>
  <si>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</si>
  <si>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</si>
  <si>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</si>
  <si>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</si>
  <si>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</si>
  <si>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</si>
  <si>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</si>
  <si>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</si>
  <si>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</si>
  <si>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</si>
  <si>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</si>
  <si>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</si>
  <si>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</si>
  <si>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</si>
  <si>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</si>
  <si>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</si>
  <si>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</si>
  <si>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</si>
  <si>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</si>
  <si>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</si>
  <si>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</si>
  <si>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</si>
  <si>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</si>
  <si>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</si>
  <si>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</si>
  <si>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</si>
  <si>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</si>
  <si>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</si>
  <si>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</si>
  <si>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</si>
  <si>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</si>
  <si>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</si>
  <si>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</si>
  <si>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</si>
  <si>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</si>
  <si>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</si>
  <si>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</si>
  <si>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</si>
  <si>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</si>
  <si>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</si>
  <si>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</si>
  <si>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</si>
  <si>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</si>
  <si>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</si>
  <si>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</si>
  <si>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</si>
  <si>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</si>
  <si>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</si>
  <si>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</si>
  <si>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</si>
  <si>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</si>
  <si>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</si>
  <si>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</si>
  <si>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</si>
  <si>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</si>
  <si>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</si>
  <si>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</si>
  <si>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</si>
  <si>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</si>
  <si>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</si>
  <si>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</si>
  <si>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</si>
  <si>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</si>
  <si>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</si>
  <si>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</si>
  <si>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</si>
  <si>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</si>
  <si>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</si>
  <si>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</si>
  <si>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</si>
  <si>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</si>
  <si>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</si>
  <si>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</si>
  <si>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</si>
  <si>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</si>
  <si>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</si>
  <si>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</si>
  <si>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</si>
  <si>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</si>
  <si>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</si>
  <si>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</si>
  <si>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</si>
  <si>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</si>
  <si>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</si>
  <si>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</si>
  <si>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</si>
  <si>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</si>
  <si>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</si>
  <si>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</si>
  <si>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</si>
  <si>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</si>
  <si>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</si>
  <si>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</si>
  <si>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</si>
  <si>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</si>
  <si>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</si>
  <si>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</si>
  <si>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</si>
  <si>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</si>
  <si>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</si>
  <si>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</si>
  <si>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</si>
  <si>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</si>
  <si>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</si>
  <si>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</si>
  <si>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</si>
  <si>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</si>
  <si>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</si>
  <si>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</si>
  <si>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</si>
  <si>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</si>
  <si>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</si>
  <si>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</si>
  <si>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</si>
  <si>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</si>
  <si>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</si>
  <si>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</si>
  <si>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</si>
  <si>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</si>
  <si>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</si>
  <si>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</si>
  <si>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</si>
  <si>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</si>
  <si>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</si>
  <si>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</si>
  <si>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</si>
  <si>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</si>
  <si>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</si>
  <si>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</si>
  <si>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</si>
  <si>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</si>
  <si>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</si>
  <si>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</si>
  <si>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</si>
  <si>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</si>
  <si>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</si>
  <si>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</si>
  <si>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</si>
  <si>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</si>
  <si>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</si>
  <si>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</si>
  <si>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</si>
  <si>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</si>
  <si>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</si>
  <si>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</si>
  <si>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</si>
  <si>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</si>
  <si>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</si>
  <si>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</si>
  <si>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</si>
  <si>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</si>
  <si>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</si>
  <si>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</si>
  <si>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</si>
  <si>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</si>
  <si>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</si>
  <si>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</si>
  <si>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</si>
  <si>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</si>
  <si>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</si>
  <si>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</si>
  <si>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</si>
  <si>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</si>
  <si>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</si>
  <si>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</si>
  <si>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</si>
  <si>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</si>
  <si>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</si>
  <si>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</si>
  <si>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</si>
  <si>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</si>
  <si>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</si>
  <si>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</si>
  <si>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</si>
  <si>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</si>
  <si>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</si>
  <si>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</si>
  <si>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</si>
  <si>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</si>
  <si>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</si>
  <si>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</si>
  <si>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</si>
  <si>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</si>
  <si>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</si>
  <si>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</si>
  <si>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</si>
  <si>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</si>
  <si>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</si>
  <si>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</si>
  <si>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</si>
  <si>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</si>
  <si>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</si>
  <si>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</si>
  <si>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</si>
  <si>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</si>
  <si>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</si>
  <si>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</si>
  <si>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</si>
  <si>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</si>
  <si>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</si>
  <si>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</si>
  <si>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</si>
  <si>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</si>
  <si>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</si>
  <si>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</si>
  <si>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</si>
  <si>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</si>
  <si>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</si>
  <si>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</si>
  <si>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</si>
  <si>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</si>
  <si>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</si>
  <si>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</si>
  <si>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</si>
  <si>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</si>
  <si>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</si>
  <si>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</si>
  <si>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</si>
  <si>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</si>
  <si>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</si>
  <si>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</si>
  <si>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</si>
  <si>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</si>
  <si>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</si>
  <si>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</si>
  <si>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</si>
  <si>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</si>
  <si>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</si>
  <si>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</si>
  <si>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</si>
  <si>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</si>
  <si>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</si>
  <si>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</si>
  <si>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</si>
  <si>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</si>
  <si>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</si>
  <si>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</si>
  <si>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</si>
  <si>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</si>
  <si>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</si>
  <si>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</si>
  <si>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</si>
  <si>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</si>
  <si>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</si>
  <si>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</si>
  <si>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</si>
  <si>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</si>
  <si>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</si>
  <si>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</si>
  <si>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</si>
  <si>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</si>
  <si>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</si>
  <si>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</si>
  <si>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</si>
  <si>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</si>
  <si>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</si>
  <si>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</si>
  <si>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</si>
  <si>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</si>
  <si>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</si>
  <si>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</si>
  <si>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</si>
  <si>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</si>
  <si>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</si>
  <si>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</si>
  <si>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</si>
  <si>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</si>
  <si>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</si>
  <si>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</si>
  <si>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</si>
  <si>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</si>
  <si>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</si>
  <si>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</si>
  <si>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</si>
  <si>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</si>
  <si>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</si>
  <si>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</si>
  <si>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</si>
  <si>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</si>
  <si>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</si>
  <si>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</si>
  <si>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</si>
  <si>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</si>
  <si>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</si>
  <si>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</si>
  <si>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</si>
  <si>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</si>
  <si>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</si>
  <si>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</si>
  <si>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</si>
  <si>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</si>
  <si>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</si>
  <si>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</si>
  <si>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</si>
  <si>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</si>
  <si>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</si>
  <si>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</si>
  <si>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</si>
  <si>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</si>
  <si>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</si>
  <si>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</si>
  <si>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</si>
  <si>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</si>
  <si>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</si>
  <si>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</si>
  <si>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</si>
  <si>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</si>
  <si>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</si>
  <si>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</si>
  <si>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</si>
  <si>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</si>
  <si>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</si>
  <si>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</si>
  <si>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</si>
  <si>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</si>
  <si>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</si>
  <si>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</si>
  <si>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</si>
  <si>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</si>
  <si>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</si>
  <si>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</si>
  <si>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</si>
  <si>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</si>
  <si>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</si>
  <si>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</si>
  <si>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</si>
  <si>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</si>
  <si>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</si>
  <si>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</si>
  <si>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</si>
  <si>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</si>
  <si>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</si>
  <si>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</si>
  <si>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</si>
  <si>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</si>
  <si>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</si>
  <si>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</si>
  <si>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</si>
  <si>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</si>
  <si>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</si>
  <si>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</si>
  <si>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</si>
  <si>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</si>
  <si>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</si>
  <si>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</si>
  <si>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</si>
  <si>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</si>
  <si>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</si>
  <si>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</si>
  <si>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</si>
  <si>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</si>
  <si>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</si>
  <si>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</si>
  <si>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</si>
  <si>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</si>
  <si>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</si>
  <si>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</si>
  <si>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</si>
  <si>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</si>
  <si>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</si>
  <si>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</si>
  <si>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</si>
  <si>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</si>
  <si>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</si>
  <si>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</si>
  <si>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</si>
  <si>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</si>
  <si>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</si>
  <si>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</si>
  <si>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</si>
  <si>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</si>
  <si>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</si>
  <si>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</si>
  <si>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</si>
  <si>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</si>
  <si>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</si>
  <si>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</si>
  <si>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</si>
  <si>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</si>
  <si>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</si>
  <si>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</si>
  <si>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</si>
  <si>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</si>
  <si>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</si>
  <si>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</si>
  <si>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</si>
  <si>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</si>
  <si>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</si>
  <si>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</si>
  <si>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</si>
  <si>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</si>
  <si>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</si>
  <si>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</si>
  <si>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</si>
  <si>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</si>
  <si>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</si>
  <si>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</si>
  <si>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</si>
  <si>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</si>
  <si>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</si>
  <si>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</si>
  <si>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</si>
  <si>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</si>
  <si>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</si>
  <si>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</si>
  <si>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</si>
  <si>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</si>
  <si>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</si>
  <si>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</si>
  <si>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</si>
  <si>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</si>
  <si>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</si>
  <si>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</si>
  <si>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</si>
  <si>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</si>
  <si>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</si>
  <si>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</si>
  <si>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</si>
  <si>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</si>
  <si>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</si>
  <si>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</si>
  <si>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</si>
  <si>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</si>
  <si>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</si>
  <si>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</si>
  <si>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</si>
  <si>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</si>
  <si>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</si>
  <si>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</si>
  <si>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</si>
  <si>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</si>
  <si>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</si>
  <si>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</si>
  <si>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</si>
  <si>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</si>
  <si>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</si>
  <si>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</si>
  <si>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</si>
  <si>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</si>
  <si>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</si>
  <si>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</si>
  <si>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</si>
  <si>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</si>
  <si>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</si>
  <si>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</si>
  <si>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</si>
  <si>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</si>
  <si>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</si>
  <si>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</si>
  <si>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</si>
  <si>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</si>
  <si>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</si>
  <si>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</si>
  <si>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</si>
  <si>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</si>
  <si>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</si>
  <si>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</si>
  <si>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</si>
  <si>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</si>
  <si>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</si>
  <si>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</si>
  <si>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</si>
  <si>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</si>
  <si>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</si>
  <si>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</si>
  <si>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</si>
  <si>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</si>
  <si>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</si>
  <si>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</si>
  <si>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</si>
  <si>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</si>
  <si>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</si>
  <si>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</si>
  <si>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</si>
  <si>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</si>
  <si>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</si>
  <si>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</si>
  <si>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</si>
  <si>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</si>
  <si>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</si>
  <si>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</si>
  <si>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</si>
  <si>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</si>
  <si>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</si>
  <si>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</si>
  <si>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</si>
  <si>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</si>
  <si>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</si>
  <si>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</si>
  <si>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</si>
  <si>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</si>
  <si>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</si>
  <si>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</si>
  <si>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</si>
  <si>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</si>
  <si>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</si>
  <si>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</si>
  <si>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</si>
  <si>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</si>
  <si>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</si>
  <si>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</si>
  <si>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</si>
  <si>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</si>
  <si>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</si>
  <si>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</si>
  <si>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</si>
  <si>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</si>
  <si>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</si>
  <si>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</si>
  <si>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</si>
  <si>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</si>
  <si>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</si>
  <si>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</si>
  <si>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</si>
  <si>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</si>
  <si>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</si>
  <si>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</si>
  <si>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</si>
  <si>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</si>
  <si>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</si>
  <si>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</si>
  <si>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</si>
  <si>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</si>
  <si>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</si>
  <si>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</si>
  <si>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</si>
  <si>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</si>
  <si>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</si>
  <si>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</si>
  <si>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</si>
  <si>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</si>
  <si>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</si>
  <si>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</si>
  <si>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</si>
  <si>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</si>
  <si>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</si>
  <si>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</si>
  <si>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</si>
  <si>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</si>
  <si>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</si>
  <si>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</si>
  <si>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</si>
  <si>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</si>
  <si>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</si>
  <si>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</si>
  <si>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</si>
  <si>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</si>
  <si>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</si>
  <si>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</si>
  <si>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</si>
  <si>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</si>
  <si>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</si>
  <si>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</si>
  <si>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</si>
  <si>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</si>
  <si>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</si>
  <si>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</si>
  <si>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</si>
  <si>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</si>
  <si>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</si>
  <si>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</si>
  <si>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</si>
  <si>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</si>
  <si>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</si>
  <si>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</si>
  <si>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</si>
  <si>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</si>
  <si>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</si>
  <si>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</si>
  <si>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</si>
  <si>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</si>
  <si>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</si>
  <si>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</si>
  <si>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</si>
  <si>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</si>
  <si>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</si>
  <si>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</si>
  <si>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</si>
  <si>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</si>
  <si>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</si>
  <si>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</si>
  <si>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</si>
  <si>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</si>
  <si>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</si>
  <si>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</si>
  <si>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</si>
  <si>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</si>
  <si>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</si>
  <si>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</si>
  <si>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</si>
  <si>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</si>
  <si>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</si>
  <si>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</si>
  <si>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</si>
  <si>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</si>
  <si>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</si>
  <si>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</si>
  <si>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</si>
  <si>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</si>
  <si>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</si>
  <si>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</si>
  <si>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</si>
  <si>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</si>
  <si>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</si>
  <si>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</si>
  <si>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</si>
  <si>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</si>
  <si>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</si>
  <si>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</si>
  <si>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</si>
  <si>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</si>
  <si>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</si>
  <si>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</si>
  <si>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</si>
  <si>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</si>
  <si>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</si>
  <si>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</si>
  <si>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</si>
  <si>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</si>
  <si>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</si>
  <si>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</si>
  <si>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</si>
  <si>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</si>
  <si>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</si>
  <si>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</si>
  <si>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</si>
  <si>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</si>
  <si>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</si>
  <si>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</si>
  <si>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</si>
  <si>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</si>
  <si>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</si>
  <si>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</si>
  <si>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</si>
  <si>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</si>
  <si>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</si>
  <si>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</si>
  <si>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</si>
  <si>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</si>
  <si>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</si>
  <si>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</si>
  <si>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</si>
  <si>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</si>
  <si>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</si>
  <si>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</si>
  <si>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</si>
  <si>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</si>
  <si>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</si>
  <si>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</si>
  <si>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</si>
  <si>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</si>
  <si>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</si>
  <si>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</si>
  <si>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</si>
  <si>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</si>
  <si>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</si>
  <si>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</si>
  <si>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</si>
  <si>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</si>
  <si>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</si>
  <si>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</si>
  <si>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</si>
  <si>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</si>
  <si>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</si>
  <si>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</si>
  <si>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</si>
  <si>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</si>
  <si>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</si>
  <si>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</si>
  <si>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</si>
  <si>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</si>
  <si>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</si>
  <si>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</si>
  <si>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</si>
  <si>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</si>
  <si>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</si>
  <si>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</si>
  <si>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</si>
  <si>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</si>
  <si>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</si>
  <si>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</si>
  <si>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</si>
  <si>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</si>
  <si>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</si>
  <si>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</si>
  <si>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</si>
  <si>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</si>
  <si>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</si>
  <si>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</si>
  <si>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</si>
  <si>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</si>
  <si>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</si>
  <si>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</si>
  <si>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</si>
  <si>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</si>
  <si>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</si>
  <si>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</si>
  <si>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</si>
  <si>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</si>
  <si>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</si>
  <si>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</si>
  <si>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</si>
  <si>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</si>
  <si>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</si>
  <si>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</si>
  <si>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</si>
  <si>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</si>
  <si>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</si>
  <si>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</si>
  <si>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</si>
  <si>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</si>
  <si>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</si>
  <si>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</si>
  <si>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</si>
  <si>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</si>
  <si>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</si>
  <si>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</si>
  <si>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</si>
  <si>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</si>
  <si>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</si>
  <si>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</si>
  <si>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</si>
  <si>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</si>
  <si>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</si>
  <si>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</si>
  <si>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</si>
  <si>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</si>
  <si>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</si>
  <si>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</si>
  <si>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</si>
  <si>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</si>
  <si>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</si>
  <si>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</si>
  <si>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</si>
  <si>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</si>
  <si>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</si>
  <si>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</si>
  <si>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</si>
  <si>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</si>
  <si>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</si>
  <si>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</si>
  <si>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</si>
  <si>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</si>
  <si>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</si>
  <si>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</si>
  <si>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</si>
  <si>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</si>
  <si>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</si>
  <si>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</si>
  <si>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</si>
  <si>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</si>
  <si>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</si>
  <si>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</si>
  <si>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</si>
  <si>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</si>
  <si>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</si>
  <si>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</si>
  <si>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</si>
  <si>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</si>
  <si>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</si>
  <si>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</si>
  <si>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</si>
  <si>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</si>
  <si>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</si>
  <si>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</si>
  <si>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</si>
  <si>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</si>
  <si>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</si>
  <si>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</si>
  <si>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</si>
  <si>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</si>
  <si>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</si>
  <si>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</si>
  <si>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</si>
  <si>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</si>
  <si>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</si>
  <si>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</si>
  <si>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</si>
  <si>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</si>
  <si>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</si>
  <si>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</si>
  <si>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</si>
  <si>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</si>
  <si>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</si>
  <si>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</si>
  <si>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</si>
  <si>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</si>
  <si>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</si>
  <si>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</si>
  <si>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</si>
  <si>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</si>
  <si>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</si>
  <si>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</si>
  <si>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</si>
  <si>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</si>
  <si>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</si>
  <si>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</si>
  <si>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</si>
  <si>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</si>
  <si>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</si>
  <si>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</si>
  <si>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</si>
  <si>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</si>
  <si>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</si>
  <si>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</si>
  <si>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</si>
  <si>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</si>
  <si>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</si>
  <si>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</si>
  <si>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</si>
  <si>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</si>
  <si>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</si>
  <si>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</si>
  <si>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</si>
  <si>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</si>
  <si>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</si>
  <si>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</si>
  <si>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</si>
  <si>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</si>
  <si>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</si>
  <si>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</si>
  <si>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</si>
  <si>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</si>
  <si>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</si>
  <si>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</si>
  <si>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</si>
  <si>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</si>
  <si>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</si>
  <si>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</si>
  <si>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</si>
  <si>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</si>
  <si>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</si>
  <si>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</si>
  <si>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</si>
  <si>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</si>
  <si>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</si>
  <si>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</si>
  <si>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</si>
  <si>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</si>
  <si>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</si>
  <si>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</si>
  <si>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</si>
  <si>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</si>
  <si>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</si>
  <si>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</si>
  <si>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</si>
  <si>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</si>
  <si>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</si>
  <si>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</si>
  <si>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</si>
  <si>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</si>
  <si>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</si>
  <si>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</si>
  <si>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</si>
  <si>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</si>
  <si>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</si>
  <si>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</si>
  <si>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</si>
  <si>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</si>
  <si>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</si>
  <si>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</si>
  <si>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</si>
  <si>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</si>
  <si>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</si>
  <si>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</si>
  <si>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</si>
  <si>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</si>
  <si>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</si>
  <si>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</si>
  <si>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</si>
  <si>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</si>
  <si>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</si>
  <si>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</si>
  <si>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</si>
  <si>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</si>
  <si>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</si>
  <si>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</si>
  <si>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</si>
  <si>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</si>
  <si>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</si>
  <si>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</si>
  <si>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</si>
  <si>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</si>
  <si>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</si>
  <si>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</si>
  <si>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</si>
  <si>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</si>
  <si>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</si>
  <si>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</si>
  <si>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</si>
  <si>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</si>
  <si>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</si>
  <si>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</si>
  <si>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</si>
  <si>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</si>
  <si>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</si>
  <si>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</si>
  <si>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</si>
  <si>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</si>
  <si>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</si>
  <si>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</si>
  <si>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</si>
  <si>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</si>
  <si>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</si>
  <si>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</si>
  <si>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</si>
  <si>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</si>
  <si>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</si>
  <si>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</si>
  <si>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</si>
  <si>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</si>
  <si>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</si>
  <si>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</si>
  <si>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</si>
  <si>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</si>
  <si>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</si>
  <si>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</si>
  <si>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</si>
  <si>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</si>
  <si>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</si>
  <si>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</si>
  <si>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</si>
  <si>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</si>
  <si>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</si>
  <si>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</si>
  <si>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</si>
  <si>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</si>
  <si>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</si>
  <si>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</si>
  <si>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</si>
  <si>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</si>
  <si>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</si>
  <si>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</si>
  <si>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</si>
  <si>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</si>
  <si>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</si>
  <si>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</si>
  <si>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</si>
  <si>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</si>
  <si>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</si>
  <si>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</si>
  <si>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</si>
  <si>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</si>
  <si>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</si>
  <si>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</si>
  <si>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</si>
  <si>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</si>
  <si>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</si>
  <si>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</si>
  <si>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</si>
  <si>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</si>
  <si>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</si>
  <si>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</si>
  <si>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</si>
  <si>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</si>
  <si>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</si>
  <si>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</si>
  <si>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</si>
  <si>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</si>
  <si>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</si>
  <si>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</si>
  <si>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</si>
  <si>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</si>
  <si>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</si>
  <si>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</si>
  <si>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</si>
  <si>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</si>
  <si>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</si>
  <si>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</si>
  <si>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</si>
  <si>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</si>
  <si>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</si>
  <si>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</si>
  <si>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</si>
  <si>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</si>
  <si>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</si>
  <si>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</si>
  <si>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</si>
  <si>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</si>
  <si>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</si>
  <si>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</si>
  <si>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</si>
  <si>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</si>
  <si>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</si>
  <si>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</si>
  <si>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</si>
  <si>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</si>
  <si>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</si>
  <si>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</si>
  <si>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</si>
  <si>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</si>
  <si>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</si>
  <si>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</si>
  <si>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</si>
  <si>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</si>
  <si>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</si>
  <si>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</si>
  <si>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</si>
  <si>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</si>
  <si>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</si>
  <si>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</si>
  <si>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</si>
  <si>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</si>
  <si>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</si>
  <si>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</si>
  <si>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</si>
  <si>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</si>
  <si>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</si>
  <si>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</si>
  <si>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</si>
  <si>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</si>
  <si>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</si>
  <si>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</si>
  <si>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</si>
  <si>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</si>
  <si>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</si>
  <si>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</si>
  <si>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</si>
  <si>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</si>
  <si>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</si>
  <si>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</si>
  <si>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</si>
  <si>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</si>
  <si>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</si>
  <si>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</si>
  <si>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</si>
  <si>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</si>
  <si>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</si>
  <si>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</si>
  <si>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</si>
  <si>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</si>
  <si>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</si>
  <si>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</si>
  <si>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</si>
  <si>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</si>
  <si>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</si>
  <si>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</si>
  <si>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</si>
  <si>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</si>
  <si>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</si>
  <si>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</si>
  <si>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</si>
  <si>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</si>
  <si>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</si>
  <si>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</si>
  <si>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</si>
  <si>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</si>
  <si>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</si>
  <si>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</si>
  <si>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</si>
  <si>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</si>
  <si>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</si>
  <si>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</si>
  <si>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</si>
  <si>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</si>
  <si>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</si>
  <si>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</si>
  <si>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</si>
  <si>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</si>
  <si>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</si>
  <si>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</si>
  <si>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</si>
  <si>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</si>
  <si>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</si>
  <si>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</si>
  <si>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</si>
  <si>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</si>
  <si>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</si>
  <si>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</si>
  <si>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</si>
  <si>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</si>
  <si>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</si>
  <si>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</si>
  <si>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</si>
  <si>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</si>
  <si>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</si>
  <si>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</si>
  <si>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</si>
  <si>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</si>
  <si>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</si>
  <si>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</si>
  <si>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</si>
  <si>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</si>
  <si>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</si>
  <si>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</si>
  <si>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</si>
  <si>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</si>
  <si>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</si>
  <si>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</si>
  <si>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</si>
  <si>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</si>
  <si>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</si>
  <si>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</si>
  <si>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</si>
  <si>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</si>
  <si>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</si>
  <si>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</si>
  <si>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</si>
  <si>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</si>
  <si>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</si>
  <si>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</si>
  <si>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</si>
  <si>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</si>
  <si>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</si>
  <si>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</si>
  <si>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</si>
  <si>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</si>
  <si>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</si>
  <si>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</si>
  <si>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</si>
  <si>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</si>
  <si>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</si>
  <si>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</si>
  <si>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</si>
  <si>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</si>
  <si>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</si>
  <si>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</si>
  <si>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</si>
  <si>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</si>
  <si>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</si>
  <si>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</si>
  <si>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</si>
  <si>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</si>
  <si>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</si>
  <si>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</si>
  <si>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</si>
  <si>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</si>
  <si>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</si>
  <si>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</si>
  <si>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</si>
  <si>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</si>
  <si>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</si>
  <si>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</si>
  <si>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</si>
  <si>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</si>
  <si>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</si>
  <si>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</si>
  <si>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</si>
  <si>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</si>
  <si>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</si>
  <si>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</si>
  <si>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</si>
  <si>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</si>
  <si>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</si>
  <si>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</si>
  <si>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</si>
  <si>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</si>
  <si>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</si>
  <si>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</si>
  <si>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</si>
  <si>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</si>
  <si>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</si>
  <si>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</si>
  <si>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</si>
  <si>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</si>
  <si>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</si>
  <si>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</si>
  <si>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</si>
  <si>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</si>
  <si>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</si>
  <si>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</si>
  <si>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</si>
  <si>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</si>
  <si>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</si>
  <si>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</si>
  <si>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</si>
  <si>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</si>
  <si>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</si>
  <si>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</si>
  <si>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</si>
  <si>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</si>
  <si>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</si>
  <si>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</si>
  <si>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</si>
  <si>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</si>
  <si>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</si>
  <si>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</si>
  <si>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</si>
  <si>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</si>
  <si>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</si>
  <si>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</si>
  <si>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</si>
  <si>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</si>
  <si>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</si>
  <si>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</si>
  <si>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</si>
  <si>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</si>
  <si>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</si>
  <si>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</si>
  <si>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</si>
  <si>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</si>
  <si>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</si>
  <si>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</si>
  <si>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</si>
  <si>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</si>
  <si>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</si>
  <si>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</si>
  <si>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</si>
  <si>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</si>
  <si>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</si>
  <si>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</si>
  <si>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</si>
  <si>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</si>
  <si>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</si>
  <si>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</si>
  <si>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</si>
  <si>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</si>
  <si>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</si>
  <si>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</si>
  <si>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</si>
  <si>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</si>
  <si>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</si>
  <si>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</si>
  <si>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</si>
  <si>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</si>
  <si>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</si>
  <si>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</si>
  <si>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</si>
  <si>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</si>
  <si>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</si>
  <si>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</si>
  <si>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</si>
  <si>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</si>
  <si>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</si>
  <si>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</si>
  <si>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</si>
  <si>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</si>
  <si>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</si>
  <si>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</si>
  <si>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</si>
  <si>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</si>
  <si>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</si>
  <si>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</si>
  <si>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</si>
  <si>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</si>
  <si>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</si>
  <si>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</si>
  <si>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</si>
  <si>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</si>
  <si>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</si>
  <si>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</si>
  <si>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</si>
  <si>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</si>
  <si>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</si>
  <si>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</si>
  <si>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</si>
  <si>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</si>
  <si>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</si>
  <si>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</si>
  <si>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</si>
  <si>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</si>
  <si>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</si>
  <si>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</si>
  <si>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</si>
  <si>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</si>
  <si>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</si>
  <si>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</si>
  <si>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</si>
  <si>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</si>
  <si>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</si>
  <si>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</si>
  <si>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</si>
  <si>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</si>
  <si>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</si>
  <si>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</si>
  <si>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</si>
  <si>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</si>
  <si>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</si>
  <si>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</si>
  <si>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</si>
  <si>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</si>
  <si>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</si>
  <si>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</si>
  <si>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</si>
  <si>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</si>
  <si>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</si>
  <si>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</si>
  <si>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</si>
  <si>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</si>
  <si>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</si>
  <si>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</si>
  <si>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</si>
  <si>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</si>
  <si>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</si>
  <si>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</si>
  <si>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</si>
  <si>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</si>
  <si>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</si>
  <si>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</si>
  <si>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</si>
  <si>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</si>
  <si>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</si>
  <si>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</si>
  <si>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</si>
  <si>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</si>
  <si>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</si>
  <si>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</si>
  <si>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</si>
  <si>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</si>
  <si>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</si>
  <si>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</si>
  <si>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</si>
  <si>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</si>
  <si>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</si>
  <si>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</si>
  <si>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</si>
  <si>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</si>
  <si>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</si>
  <si>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</si>
  <si>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</si>
  <si>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</si>
  <si>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</si>
  <si>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</si>
  <si>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</si>
  <si>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</si>
  <si>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</si>
  <si>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</si>
  <si>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</si>
  <si>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</si>
  <si>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</si>
  <si>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</si>
  <si>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</si>
  <si>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</si>
  <si>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</si>
  <si>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</si>
  <si>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</si>
  <si>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</si>
  <si>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</si>
  <si>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</si>
  <si>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</si>
  <si>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</si>
  <si>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</si>
  <si>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</si>
  <si>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</si>
  <si>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</si>
  <si>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</si>
  <si>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</si>
  <si>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</si>
  <si>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</si>
  <si>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</si>
  <si>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</si>
  <si>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</si>
  <si>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</si>
  <si>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</si>
  <si>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</si>
  <si>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</si>
  <si>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</si>
  <si>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</si>
  <si>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</si>
  <si>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</si>
  <si>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</si>
  <si>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</si>
  <si>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</si>
  <si>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</si>
  <si>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</si>
  <si>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</si>
  <si>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</si>
  <si>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</si>
  <si>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</si>
  <si>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</si>
  <si>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</si>
  <si>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</si>
  <si>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</si>
  <si>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</si>
  <si>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</si>
  <si>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</si>
  <si>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</si>
  <si>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</si>
  <si>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</si>
  <si>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</si>
  <si>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</si>
  <si>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</si>
  <si>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</si>
  <si>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</si>
  <si>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</si>
  <si>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</si>
  <si>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</si>
  <si>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</si>
  <si>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</si>
  <si>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</si>
  <si>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</si>
  <si>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</si>
  <si>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</si>
  <si>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</si>
  <si>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</si>
  <si>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</si>
  <si>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</si>
  <si>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</si>
  <si>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</si>
  <si>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</si>
  <si>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</si>
  <si>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</si>
  <si>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</si>
  <si>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</si>
  <si>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</si>
  <si>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</si>
  <si>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</si>
  <si>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</si>
  <si>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</si>
  <si>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</si>
  <si>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</si>
  <si>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</si>
  <si>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</si>
  <si>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</si>
  <si>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</si>
  <si>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</si>
  <si>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</si>
  <si>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</si>
  <si>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</si>
  <si>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</si>
  <si>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</si>
  <si>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</si>
  <si>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</si>
  <si>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</si>
  <si>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</si>
  <si>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</si>
  <si>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</si>
  <si>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</si>
  <si>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</si>
  <si>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</si>
  <si>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</si>
  <si>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</si>
  <si>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</si>
  <si>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</si>
  <si>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</si>
  <si>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</si>
  <si>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</si>
  <si>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</si>
  <si>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</si>
  <si>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</si>
  <si>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</si>
  <si>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</si>
  <si>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</si>
  <si>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</si>
  <si>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</si>
  <si>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</si>
  <si>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</si>
  <si>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</si>
  <si>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</si>
  <si>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</si>
  <si>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</si>
  <si>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</si>
  <si>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</si>
  <si>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</si>
  <si>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</si>
  <si>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</si>
  <si>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</si>
  <si>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</si>
  <si>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</si>
  <si>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</si>
  <si>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</si>
  <si>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</si>
  <si>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</si>
  <si>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</si>
  <si>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</si>
  <si>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</si>
  <si>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</si>
  <si>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</si>
  <si>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</si>
  <si>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</si>
  <si>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</si>
  <si>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</si>
  <si>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</si>
  <si>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</si>
  <si>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</si>
  <si>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</si>
  <si>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</si>
  <si>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</si>
  <si>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</si>
  <si>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</si>
  <si>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</si>
  <si>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</si>
  <si>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</si>
  <si>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</si>
  <si>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</si>
  <si>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</si>
  <si>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</si>
  <si>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</si>
  <si>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</si>
  <si>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</si>
  <si>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</si>
  <si>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</si>
  <si>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</si>
  <si>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</si>
  <si>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</si>
  <si>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</si>
  <si>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</si>
  <si>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</si>
  <si>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</si>
  <si>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</si>
  <si>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</si>
  <si>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</si>
  <si>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</si>
  <si>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</si>
  <si>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</si>
  <si>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</si>
  <si>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</si>
  <si>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</si>
  <si>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</si>
  <si>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</si>
  <si>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</si>
  <si>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</si>
  <si>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</si>
  <si>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</si>
  <si>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</si>
  <si>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</si>
  <si>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</si>
  <si>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</si>
  <si>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</si>
  <si>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</si>
  <si>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</si>
  <si>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</si>
  <si>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</si>
  <si>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</si>
  <si>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</si>
  <si>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</si>
  <si>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</si>
  <si>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</si>
  <si>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</si>
  <si>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</si>
  <si>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</si>
  <si>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</si>
  <si>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</si>
  <si>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</si>
  <si>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</si>
  <si>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</si>
  <si>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</si>
  <si>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</si>
  <si>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</si>
  <si>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</si>
  <si>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</si>
  <si>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</si>
  <si>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</si>
  <si>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</si>
  <si>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</si>
  <si>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</si>
  <si>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</si>
  <si>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</si>
  <si>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</si>
  <si>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</si>
  <si>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</si>
  <si>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</si>
  <si>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</si>
  <si>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</si>
  <si>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</si>
  <si>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</si>
  <si>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</si>
  <si>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</si>
  <si>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</si>
  <si>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</si>
  <si>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</si>
  <si>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</si>
  <si>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</si>
  <si>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</si>
  <si>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</si>
  <si>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</si>
  <si>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</si>
  <si>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</si>
  <si>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</si>
  <si>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</si>
  <si>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</si>
  <si>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</si>
  <si>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</si>
  <si>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</si>
  <si>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</si>
  <si>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</si>
  <si>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</si>
  <si>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</si>
  <si>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</si>
  <si>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</si>
  <si>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</si>
  <si>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</si>
  <si>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</si>
  <si>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</si>
  <si>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</si>
  <si>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</si>
  <si>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</si>
  <si>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</si>
  <si>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</si>
  <si>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</si>
  <si>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</si>
  <si>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</si>
  <si>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</si>
  <si>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</si>
  <si>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</si>
  <si>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</si>
  <si>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</si>
  <si>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</si>
  <si>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</si>
  <si>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</si>
  <si>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</si>
  <si>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</si>
  <si>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</si>
  <si>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</si>
  <si>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</si>
  <si>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</si>
  <si>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</si>
  <si>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</si>
  <si>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</si>
  <si>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</si>
  <si>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</si>
  <si>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</si>
  <si>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</si>
  <si>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</si>
  <si>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</si>
  <si>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</si>
  <si>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</si>
  <si>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</si>
  <si>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</si>
  <si>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</si>
  <si>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</si>
  <si>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</si>
  <si>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</si>
  <si>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</si>
  <si>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</si>
  <si>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</si>
  <si>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</si>
  <si>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</si>
  <si>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</si>
  <si>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</si>
  <si>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</si>
  <si>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</si>
  <si>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</si>
  <si>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</si>
  <si>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</si>
  <si>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</si>
  <si>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</si>
  <si>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</si>
  <si>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</si>
  <si>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</si>
  <si>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</si>
  <si>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</si>
  <si>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</si>
  <si>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</si>
  <si>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</si>
  <si>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</si>
  <si>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</si>
  <si>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</si>
  <si>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</si>
  <si>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</si>
  <si>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</si>
  <si>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</si>
  <si>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</si>
  <si>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</si>
  <si>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</si>
  <si>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</si>
  <si>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</si>
  <si>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</si>
  <si>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</si>
  <si>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</si>
  <si>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</si>
  <si>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</si>
  <si>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</si>
  <si>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</si>
  <si>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</si>
  <si>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</si>
  <si>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</si>
  <si>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</si>
  <si>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</si>
  <si>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</si>
  <si>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</si>
  <si>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</si>
  <si>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</si>
  <si>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</si>
  <si>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</si>
  <si>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</si>
  <si>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</si>
  <si>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</si>
  <si>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</si>
  <si>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</si>
  <si>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</si>
  <si>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</si>
  <si>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</si>
  <si>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</si>
  <si>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</si>
  <si>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</si>
  <si>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</si>
  <si>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</si>
  <si>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</si>
  <si>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</si>
  <si>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</si>
  <si>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</si>
  <si>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</si>
  <si>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</si>
  <si>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</si>
  <si>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</si>
  <si>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</si>
  <si>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</si>
  <si>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</si>
  <si>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</si>
  <si>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</si>
  <si>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</si>
  <si>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</si>
  <si>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</si>
  <si>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</si>
  <si>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</si>
  <si>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</si>
  <si>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</si>
  <si>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</si>
  <si>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</si>
  <si>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</si>
  <si>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</si>
  <si>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</si>
  <si>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</si>
  <si>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</si>
  <si>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</si>
  <si>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</si>
  <si>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</si>
  <si>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</si>
  <si>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</si>
  <si>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</si>
  <si>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</si>
  <si>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</si>
  <si>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</si>
  <si>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</si>
  <si>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</si>
  <si>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</si>
  <si>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</si>
  <si>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</si>
  <si>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</si>
  <si>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</si>
  <si>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</si>
  <si>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</si>
  <si>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</si>
  <si>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</si>
  <si>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</si>
  <si>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</si>
  <si>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</si>
  <si>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</si>
  <si>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</si>
  <si>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</si>
  <si>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</si>
  <si>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</si>
  <si>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</si>
  <si>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</si>
  <si>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</si>
  <si>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</si>
  <si>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</si>
  <si>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</si>
  <si>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</si>
  <si>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</si>
  <si>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</si>
  <si>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</si>
  <si>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</si>
  <si>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</si>
  <si>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</si>
  <si>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</si>
  <si>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</si>
  <si>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</si>
  <si>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</si>
  <si>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</si>
  <si>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</si>
  <si>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</si>
  <si>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</si>
  <si>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</si>
  <si>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</si>
  <si>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</si>
  <si>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</si>
  <si>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</si>
  <si>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</si>
  <si>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</si>
  <si>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</si>
  <si>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</si>
  <si>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</si>
  <si>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</si>
  <si>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</si>
  <si>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</si>
  <si>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</si>
  <si>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</si>
  <si>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</si>
  <si>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</si>
  <si>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</si>
  <si>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</si>
  <si>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</si>
  <si>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</si>
  <si>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</si>
  <si>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</si>
  <si>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</si>
  <si>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</si>
  <si>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</si>
  <si>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</si>
  <si>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</si>
  <si>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</si>
  <si>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</si>
  <si>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</si>
  <si>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</si>
  <si>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</si>
  <si>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</si>
  <si>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</si>
  <si>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</si>
  <si>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</si>
  <si>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</si>
  <si>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</si>
  <si>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</si>
  <si>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</si>
  <si>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</si>
  <si>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</si>
  <si>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</si>
  <si>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</si>
  <si>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</si>
  <si>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</si>
  <si>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</si>
  <si>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</si>
  <si>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</si>
  <si>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</si>
  <si>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</si>
  <si>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</si>
  <si>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</si>
  <si>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</si>
  <si>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</si>
  <si>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</si>
  <si>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</si>
  <si>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</si>
  <si>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</si>
  <si>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</si>
  <si>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</si>
  <si>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</si>
  <si>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</si>
  <si>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</si>
  <si>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</si>
  <si>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</si>
  <si>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</si>
  <si>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</si>
  <si>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</si>
  <si>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</si>
  <si>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</si>
  <si>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</si>
  <si>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</si>
  <si>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</si>
  <si>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</si>
  <si>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</si>
  <si>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</si>
  <si>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</si>
  <si>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</si>
  <si>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</si>
  <si>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</si>
  <si>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</si>
  <si>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</si>
  <si>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</si>
  <si>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</si>
  <si>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</si>
  <si>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</si>
  <si>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</si>
  <si>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</si>
  <si>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</si>
  <si>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</si>
  <si>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</si>
  <si>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</si>
  <si>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</si>
  <si>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</si>
  <si>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</si>
  <si>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</si>
  <si>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</si>
  <si>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</si>
  <si>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</si>
  <si>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</si>
  <si>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</si>
  <si>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</si>
  <si>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</si>
  <si>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</si>
  <si>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</si>
  <si>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</si>
  <si>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</si>
  <si>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</si>
  <si>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</si>
  <si>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</si>
  <si>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</si>
  <si>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</si>
  <si>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</si>
  <si>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</si>
  <si>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</si>
  <si>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</si>
  <si>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</si>
  <si>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</si>
  <si>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</si>
  <si>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</si>
  <si>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</si>
  <si>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</si>
  <si>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</si>
  <si>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</si>
  <si>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</si>
  <si>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</si>
  <si>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</si>
  <si>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</si>
  <si>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</si>
  <si>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</si>
  <si>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</si>
  <si>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</si>
  <si>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</si>
  <si>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</si>
  <si>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</si>
  <si>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</si>
  <si>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</si>
  <si>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</si>
  <si>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</si>
  <si>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</si>
  <si>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</si>
  <si>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</si>
  <si>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</si>
  <si>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</si>
  <si>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</si>
  <si>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</si>
  <si>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</si>
  <si>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</si>
  <si>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</si>
  <si>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</si>
  <si>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</si>
  <si>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</si>
  <si>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</si>
  <si>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</si>
  <si>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</si>
  <si>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</si>
  <si>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</si>
  <si>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</si>
  <si>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</si>
  <si>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</si>
  <si>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</si>
  <si>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</si>
  <si>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</si>
  <si>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</si>
  <si>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</si>
  <si>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</si>
  <si>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</si>
  <si>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</si>
  <si>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</si>
  <si>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</si>
  <si>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</si>
  <si>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</si>
  <si>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</si>
  <si>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</si>
  <si>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</si>
  <si>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</si>
  <si>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</si>
  <si>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</si>
  <si>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</si>
  <si>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</si>
  <si>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</si>
  <si>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</si>
  <si>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</si>
  <si>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</si>
  <si>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</si>
  <si>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</si>
  <si>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</si>
  <si>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</si>
  <si>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</si>
  <si>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</si>
  <si>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</si>
  <si>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</si>
  <si>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</si>
  <si>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</si>
  <si>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</si>
  <si>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</si>
  <si>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</si>
  <si>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</si>
  <si>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</si>
  <si>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</si>
  <si>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</si>
  <si>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</si>
  <si>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</si>
  <si>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</si>
  <si>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</si>
  <si>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</si>
  <si>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</si>
  <si>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</si>
  <si>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</si>
  <si>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</si>
  <si>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</si>
  <si>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</si>
  <si>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</si>
  <si>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</si>
  <si>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</si>
  <si>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</si>
  <si>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</si>
  <si>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</si>
  <si>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</si>
  <si>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</si>
  <si>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</si>
  <si>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</si>
  <si>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</si>
  <si>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</si>
  <si>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</si>
  <si>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</si>
  <si>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</si>
  <si>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</si>
  <si>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</si>
  <si>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</si>
  <si>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</si>
  <si>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</si>
  <si>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</si>
  <si>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</si>
  <si>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</si>
  <si>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</si>
  <si>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</si>
  <si>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</si>
  <si>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</si>
  <si>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</si>
  <si>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</si>
  <si>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</si>
  <si>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</si>
  <si>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</si>
  <si>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</si>
  <si>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</si>
  <si>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</si>
  <si>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</si>
  <si>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</si>
  <si>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</si>
  <si>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</si>
  <si>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</si>
  <si>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</si>
  <si>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</si>
  <si>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</si>
  <si>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</si>
  <si>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</si>
  <si>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</si>
  <si>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</si>
  <si>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</si>
  <si>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</si>
  <si>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</si>
  <si>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</si>
  <si>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</si>
  <si>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</si>
  <si>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</si>
  <si>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</si>
  <si>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</si>
  <si>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</si>
  <si>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</si>
  <si>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</si>
  <si>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</si>
  <si>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</si>
  <si>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</si>
  <si>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</si>
  <si>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</si>
  <si>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</si>
  <si>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</si>
  <si>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</si>
  <si>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</si>
  <si>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</si>
  <si>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</si>
  <si>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</si>
  <si>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</si>
  <si>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</si>
  <si>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</si>
  <si>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</si>
  <si>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</si>
  <si>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</si>
  <si>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</si>
  <si>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</si>
  <si>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</si>
  <si>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</si>
  <si>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</si>
  <si>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</si>
  <si>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</si>
  <si>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</si>
  <si>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</si>
  <si>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</si>
  <si>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</si>
  <si>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</si>
  <si>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</si>
  <si>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</si>
  <si>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</si>
  <si>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</si>
  <si>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</si>
  <si>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</si>
  <si>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</si>
  <si>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</si>
  <si>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</si>
  <si>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</si>
  <si>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</si>
  <si>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</si>
  <si>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</si>
  <si>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</si>
  <si>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</si>
  <si>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</si>
  <si>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</si>
  <si>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</si>
  <si>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</si>
  <si>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</si>
  <si>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</si>
  <si>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</si>
  <si>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</si>
  <si>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</si>
  <si>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</si>
  <si>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</si>
  <si>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</si>
  <si>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</si>
  <si>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</si>
  <si>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</si>
  <si>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</si>
  <si>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</si>
  <si>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</si>
  <si>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</si>
  <si>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</si>
  <si>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</si>
  <si>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</si>
  <si>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</si>
  <si>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</si>
  <si>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</si>
  <si>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</si>
  <si>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</si>
  <si>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</si>
  <si>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</si>
  <si>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</si>
  <si>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</si>
  <si>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</si>
  <si>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</si>
  <si>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</si>
  <si>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</si>
  <si>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</si>
  <si>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</si>
  <si>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</si>
  <si>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</si>
  <si>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</si>
  <si>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</si>
  <si>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</si>
  <si>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</si>
  <si>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</si>
  <si>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</si>
  <si>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</si>
  <si>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</si>
  <si>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</si>
  <si>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</si>
  <si>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</si>
  <si>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</si>
  <si>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</si>
  <si>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</si>
  <si>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</si>
  <si>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</si>
  <si>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</si>
  <si>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</si>
  <si>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</si>
  <si>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</si>
  <si>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</si>
  <si>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</si>
  <si>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</si>
  <si>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</si>
  <si>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</si>
  <si>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</si>
  <si>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</si>
  <si>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</si>
  <si>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</si>
  <si>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</si>
  <si>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</si>
  <si>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</si>
  <si>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</si>
  <si>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</si>
  <si>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</si>
  <si>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</si>
  <si>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</si>
  <si>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</si>
  <si>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</si>
  <si>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</si>
  <si>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</si>
  <si>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</si>
  <si>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</si>
  <si>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</si>
  <si>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</si>
  <si>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</si>
  <si>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</si>
  <si>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</si>
  <si>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</si>
  <si>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</si>
  <si>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</si>
  <si>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</si>
  <si>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</si>
  <si>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</si>
  <si>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</si>
  <si>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</si>
  <si>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</si>
  <si>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</si>
  <si>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</si>
  <si>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</si>
  <si>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</si>
  <si>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</si>
  <si>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</si>
  <si>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</si>
  <si>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</si>
  <si>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</si>
  <si>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</si>
  <si>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</si>
  <si>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</si>
  <si>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</si>
  <si>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</si>
  <si>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</si>
  <si>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</si>
  <si>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</si>
  <si>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</si>
  <si>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</si>
  <si>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</si>
  <si>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</si>
  <si>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</si>
  <si>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</si>
  <si>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</si>
  <si>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</si>
  <si>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</si>
  <si>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</si>
  <si>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</si>
  <si>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</si>
  <si>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</si>
  <si>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</si>
  <si>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</si>
  <si>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</si>
  <si>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</si>
  <si>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</si>
  <si>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</si>
  <si>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</si>
  <si>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</si>
  <si>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</si>
  <si>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</si>
  <si>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</si>
  <si>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</si>
  <si>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</si>
  <si>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</si>
  <si>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</si>
  <si>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</si>
  <si>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</si>
  <si>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</si>
  <si>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</si>
  <si>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</si>
  <si>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</si>
  <si>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</si>
  <si>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</si>
  <si>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</si>
  <si>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</si>
  <si>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</si>
  <si>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</si>
  <si>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</si>
  <si>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</si>
  <si>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</si>
  <si>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</si>
  <si>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</si>
  <si>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</si>
  <si>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</si>
  <si>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</si>
  <si>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</si>
  <si>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</si>
  <si>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</si>
  <si>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</si>
  <si>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</si>
  <si>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</si>
  <si>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</si>
  <si>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</si>
  <si>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</si>
  <si>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</si>
  <si>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</si>
  <si>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</si>
  <si>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</si>
  <si>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</si>
  <si>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</si>
  <si>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</si>
  <si>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</si>
  <si>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</si>
  <si>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</si>
  <si>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</si>
  <si>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</si>
  <si>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</si>
  <si>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</si>
  <si>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</si>
  <si>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</si>
  <si>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</si>
  <si>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</si>
  <si>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</si>
  <si>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</si>
  <si>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</si>
  <si>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</si>
  <si>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</si>
  <si>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</si>
  <si>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</si>
  <si>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</si>
  <si>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</si>
  <si>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</si>
  <si>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</si>
  <si>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</si>
  <si>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</si>
  <si>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</si>
  <si>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</si>
  <si>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</si>
  <si>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</si>
  <si>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</si>
  <si>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</si>
  <si>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</si>
  <si>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</si>
  <si>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</si>
  <si>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</si>
  <si>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</si>
  <si>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</si>
  <si>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</si>
  <si>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</si>
  <si>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</si>
  <si>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</si>
  <si>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</si>
  <si>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</si>
  <si>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</si>
  <si>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</si>
  <si>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</si>
  <si>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</si>
  <si>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</si>
  <si>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</si>
  <si>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</si>
  <si>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</si>
  <si>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</si>
  <si>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</si>
  <si>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</si>
  <si>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</si>
  <si>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</si>
  <si>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</si>
  <si>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</si>
  <si>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</si>
  <si>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</si>
  <si>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</si>
  <si>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</si>
  <si>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</si>
  <si>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</si>
  <si>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</si>
  <si>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</si>
  <si>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</si>
  <si>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</si>
  <si>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</si>
  <si>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</si>
  <si>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</si>
  <si>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</si>
  <si>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</si>
  <si>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</si>
  <si>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</si>
  <si>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</si>
  <si>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</si>
  <si>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</si>
  <si>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</si>
  <si>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</si>
  <si>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</si>
  <si>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</si>
  <si>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</si>
  <si>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</si>
  <si>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</si>
  <si>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</si>
  <si>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</si>
  <si>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</si>
  <si>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</si>
  <si>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</si>
  <si>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</si>
  <si>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</si>
  <si>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</si>
  <si>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</si>
  <si>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</si>
  <si>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</si>
  <si>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</si>
  <si>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</si>
  <si>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</si>
  <si>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</si>
  <si>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</si>
  <si>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</si>
  <si>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</si>
  <si>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</si>
  <si>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</si>
  <si>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</si>
  <si>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</si>
  <si>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</si>
  <si>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</si>
  <si>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</si>
  <si>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</si>
  <si>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</si>
  <si>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</si>
  <si>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</si>
  <si>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</si>
  <si>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</si>
  <si>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</si>
  <si>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</si>
  <si>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</si>
  <si>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</si>
  <si>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</si>
  <si>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</si>
  <si>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</si>
  <si>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</si>
  <si>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</si>
  <si>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</si>
  <si>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</si>
  <si>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</si>
  <si>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</si>
  <si>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</si>
  <si>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</si>
  <si>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</si>
  <si>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</si>
  <si>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</si>
  <si>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</si>
  <si>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</si>
  <si>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</si>
  <si>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</si>
  <si>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</si>
  <si>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</si>
  <si>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</si>
  <si>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</si>
  <si>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</si>
  <si>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</si>
  <si>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</si>
  <si>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</si>
  <si>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</si>
  <si>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</si>
  <si>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</si>
  <si>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</si>
  <si>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</si>
  <si>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</si>
  <si>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</si>
  <si>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</si>
  <si>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</si>
  <si>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</si>
  <si>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</si>
  <si>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</si>
  <si>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</si>
  <si>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</si>
  <si>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</si>
  <si>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</si>
  <si>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</si>
  <si>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</si>
  <si>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</si>
  <si>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</si>
  <si>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</si>
  <si>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</si>
  <si>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</si>
  <si>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</si>
  <si>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</si>
  <si>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</si>
  <si>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</si>
  <si>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</si>
  <si>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</si>
  <si>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</si>
  <si>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</si>
  <si>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</si>
  <si>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</si>
  <si>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</si>
  <si>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</si>
  <si>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</si>
  <si>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</si>
  <si>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</si>
  <si>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</si>
  <si>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</si>
  <si>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</si>
  <si>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</si>
  <si>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</si>
  <si>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</si>
  <si>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</si>
  <si>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</si>
  <si>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</si>
  <si>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</si>
  <si>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</si>
  <si>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</si>
  <si>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</si>
  <si>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</si>
  <si>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</si>
  <si>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</si>
  <si>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</si>
  <si>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</si>
  <si>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</si>
  <si>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</si>
  <si>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</si>
  <si>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</si>
  <si>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</si>
  <si>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</si>
  <si>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</si>
  <si>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</si>
  <si>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</si>
  <si>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</si>
  <si>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</si>
  <si>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</si>
  <si>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</si>
  <si>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</si>
  <si>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</si>
  <si>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</si>
  <si>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</si>
  <si>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</si>
  <si>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</si>
  <si>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</si>
  <si>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</si>
  <si>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</si>
  <si>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</si>
  <si>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</si>
  <si>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</si>
  <si>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</si>
  <si>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</si>
  <si>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</si>
  <si>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</si>
  <si>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</si>
  <si>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</si>
  <si>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</si>
  <si>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</si>
  <si>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</si>
  <si>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</si>
  <si>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</si>
  <si>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</si>
  <si>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</si>
  <si>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</si>
  <si>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</si>
  <si>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</si>
  <si>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</si>
  <si>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</si>
  <si>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</si>
  <si>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</si>
  <si>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</si>
  <si>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</si>
  <si>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</si>
  <si>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</si>
  <si>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</si>
  <si>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</si>
  <si>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</si>
  <si>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</si>
  <si>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</si>
  <si>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</si>
  <si>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</si>
  <si>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</si>
  <si>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</si>
  <si>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</si>
  <si>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</si>
  <si>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</si>
  <si>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</si>
  <si>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</si>
  <si>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</si>
  <si>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</si>
  <si>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</si>
  <si>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</si>
  <si>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</si>
  <si>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</si>
  <si>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</si>
  <si>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</si>
  <si>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</si>
  <si>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</si>
  <si>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</si>
  <si>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</si>
  <si>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</si>
  <si>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</si>
  <si>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</si>
  <si>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</si>
  <si>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</si>
  <si>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</si>
  <si>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</si>
  <si>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</si>
  <si>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</si>
  <si>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</si>
  <si>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</si>
  <si>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</si>
  <si>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</si>
  <si>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</si>
  <si>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</si>
  <si>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</si>
  <si>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</si>
  <si>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</si>
  <si>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</si>
  <si>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</si>
  <si>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</si>
  <si>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</si>
  <si>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</si>
  <si>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</si>
  <si>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</si>
  <si>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</si>
  <si>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</si>
  <si>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</si>
  <si>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</si>
  <si>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</si>
  <si>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</si>
  <si>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</si>
  <si>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</si>
  <si>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</si>
  <si>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</si>
  <si>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</si>
  <si>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</si>
  <si>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</si>
  <si>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</si>
  <si>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</si>
  <si>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</si>
  <si>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</si>
  <si>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</si>
  <si>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</si>
  <si>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</si>
  <si>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</si>
  <si>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</si>
  <si>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</si>
  <si>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</si>
  <si>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</si>
  <si>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</si>
  <si>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</si>
  <si>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</si>
  <si>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</si>
  <si>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</si>
  <si>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</si>
  <si>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</si>
  <si>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</si>
  <si>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</si>
  <si>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</si>
  <si>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</si>
  <si>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</si>
  <si>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</si>
  <si>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</si>
  <si>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</si>
  <si>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</si>
  <si>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</si>
  <si>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</si>
  <si>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</si>
  <si>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</si>
  <si>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</si>
  <si>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</si>
  <si>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</si>
  <si>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</si>
  <si>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</si>
  <si>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</si>
  <si>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</si>
  <si>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</si>
  <si>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</si>
  <si>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</si>
  <si>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</si>
  <si>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</si>
  <si>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</si>
  <si>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</si>
  <si>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</si>
  <si>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</si>
  <si>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</si>
  <si>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</si>
  <si>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</si>
  <si>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</si>
  <si>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</si>
  <si>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</si>
  <si>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</si>
  <si>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</si>
  <si>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</si>
  <si>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</si>
  <si>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</si>
  <si>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</si>
  <si>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</si>
  <si>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</si>
  <si>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</si>
  <si>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</si>
  <si>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</si>
  <si>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</si>
  <si>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</si>
  <si>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</si>
  <si>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</si>
  <si>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</si>
  <si>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</si>
  <si>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</si>
  <si>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</si>
  <si>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</si>
  <si>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</si>
  <si>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</si>
  <si>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</si>
  <si>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</si>
  <si>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</si>
  <si>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</si>
  <si>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</si>
  <si>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</si>
  <si>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</si>
  <si>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</si>
  <si>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</si>
  <si>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</si>
  <si>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</si>
  <si>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</si>
  <si>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</si>
  <si>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</si>
  <si>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</si>
  <si>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</si>
  <si>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</si>
  <si>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</si>
  <si>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</si>
  <si>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</si>
  <si>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</si>
  <si>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</si>
  <si>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</si>
  <si>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</si>
  <si>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</si>
  <si>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</si>
  <si>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</si>
  <si>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</si>
  <si>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</si>
  <si>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</si>
  <si>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</si>
  <si>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</si>
  <si>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</si>
  <si>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</si>
  <si>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</si>
  <si>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</si>
  <si>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</si>
  <si>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</si>
  <si>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</si>
  <si>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</si>
  <si>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</si>
  <si>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</si>
  <si>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</si>
  <si>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</si>
  <si>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</si>
  <si>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</si>
  <si>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</si>
  <si>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</si>
  <si>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</si>
  <si>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</si>
  <si>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</si>
  <si>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</si>
  <si>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</si>
  <si>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</si>
  <si>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</si>
  <si>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</si>
  <si>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</si>
  <si>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</si>
  <si>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</si>
  <si>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</si>
  <si>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</si>
  <si>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</si>
  <si>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</si>
  <si>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</si>
  <si>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</si>
  <si>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</si>
  <si>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</si>
  <si>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</si>
  <si>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</si>
  <si>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</si>
  <si>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</si>
  <si>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</si>
  <si>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</si>
  <si>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</si>
  <si>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</si>
  <si>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</si>
  <si>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</si>
  <si>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</si>
  <si>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</si>
  <si>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</si>
  <si>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</si>
  <si>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</si>
  <si>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</si>
  <si>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</si>
  <si>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</si>
  <si>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</si>
  <si>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</si>
  <si>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</si>
  <si>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</si>
  <si>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</si>
  <si>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</si>
  <si>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</si>
  <si>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</si>
  <si>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</si>
  <si>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</si>
  <si>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</si>
  <si>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</si>
  <si>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</si>
  <si>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</si>
  <si>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</si>
  <si>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</si>
  <si>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</si>
  <si>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</si>
  <si>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</si>
  <si>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</si>
  <si>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</si>
  <si>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</si>
  <si>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</si>
  <si>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</si>
  <si>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</si>
  <si>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</si>
  <si>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</si>
  <si>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</si>
  <si>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</si>
  <si>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</si>
  <si>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</si>
  <si>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</si>
  <si>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</si>
  <si>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</si>
  <si>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</si>
  <si>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</si>
  <si>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</si>
  <si>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</si>
  <si>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</si>
  <si>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</si>
  <si>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</si>
  <si>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</si>
  <si>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</si>
  <si>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</si>
  <si>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</si>
  <si>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</si>
  <si>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</si>
  <si>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</si>
  <si>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</si>
  <si>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</si>
  <si>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</si>
  <si>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</si>
  <si>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</si>
  <si>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</si>
  <si>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</si>
  <si>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</si>
  <si>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</si>
  <si>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</si>
  <si>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</si>
  <si>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</si>
  <si>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</si>
  <si>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</si>
  <si>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</si>
  <si>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</si>
  <si>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</si>
  <si>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</si>
  <si>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</si>
  <si>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</si>
  <si>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</si>
  <si>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</si>
  <si>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</si>
  <si>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</si>
  <si>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</si>
  <si>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</si>
  <si>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</si>
  <si>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</si>
  <si>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</si>
  <si>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</si>
  <si>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</si>
  <si>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</si>
  <si>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</si>
  <si>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</si>
  <si>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</si>
  <si>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</si>
  <si>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</si>
  <si>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</si>
  <si>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</si>
  <si>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</si>
  <si>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</si>
  <si>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</si>
  <si>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</si>
  <si>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</si>
  <si>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</si>
  <si>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</si>
  <si>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</si>
  <si>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</si>
  <si>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</si>
  <si>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</si>
  <si>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</si>
  <si>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</si>
  <si>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</si>
  <si>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</si>
  <si>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</si>
  <si>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</si>
  <si>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</si>
  <si>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</si>
  <si>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</si>
  <si>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</si>
  <si>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</si>
  <si>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</si>
  <si>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</si>
  <si>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</si>
  <si>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</si>
  <si>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</si>
  <si>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</si>
  <si>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</si>
  <si>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</si>
  <si>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</si>
  <si>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</si>
  <si>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</si>
  <si>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</si>
  <si>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</si>
  <si>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</si>
  <si>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</si>
  <si>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</si>
  <si>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</si>
  <si>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</si>
  <si>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</si>
  <si>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</si>
  <si>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</si>
  <si>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</si>
  <si>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</si>
  <si>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</si>
  <si>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</si>
  <si>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</si>
  <si>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</si>
  <si>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</si>
  <si>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</si>
  <si>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</si>
  <si>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</si>
  <si>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</si>
  <si>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</si>
  <si>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</si>
  <si>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</si>
  <si>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</si>
  <si>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</si>
  <si>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</si>
  <si>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</si>
  <si>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</si>
  <si>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</si>
  <si>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</si>
  <si>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</si>
  <si>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</si>
  <si>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</si>
  <si>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</si>
  <si>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</si>
  <si>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</si>
  <si>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</si>
  <si>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</si>
  <si>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</si>
  <si>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</si>
  <si>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</si>
  <si>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</si>
  <si>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</si>
  <si>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</si>
  <si>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</si>
  <si>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</si>
  <si>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</si>
  <si>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</si>
  <si>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</si>
  <si>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</si>
  <si>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</si>
  <si>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</si>
  <si>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</si>
  <si>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</si>
  <si>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</si>
  <si>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</si>
  <si>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</si>
  <si>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</si>
  <si>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</si>
  <si>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</si>
  <si>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</si>
  <si>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</si>
  <si>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</si>
  <si>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</si>
  <si>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</si>
  <si>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</si>
  <si>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</si>
  <si>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</si>
  <si>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</si>
  <si>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</si>
  <si>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</si>
  <si>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</si>
  <si>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</si>
  <si>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</si>
  <si>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</si>
  <si>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</si>
  <si>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</si>
  <si>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</si>
  <si>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</si>
  <si>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</si>
  <si>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</si>
  <si>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</si>
  <si>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</si>
  <si>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</si>
  <si>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</si>
  <si>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</si>
  <si>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</si>
  <si>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</si>
  <si>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</si>
  <si>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</si>
  <si>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</si>
  <si>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</si>
  <si>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</si>
  <si>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</si>
  <si>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</si>
  <si>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</si>
  <si>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</si>
  <si>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</si>
  <si>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</si>
  <si>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</si>
  <si>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</si>
  <si>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</si>
  <si>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</si>
  <si>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</si>
  <si>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</si>
  <si>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</si>
  <si>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</si>
  <si>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</si>
  <si>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</si>
  <si>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</si>
  <si>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</si>
  <si>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</si>
  <si>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</si>
  <si>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</si>
  <si>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</si>
  <si>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</si>
  <si>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</si>
  <si>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</si>
  <si>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</si>
  <si>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</si>
  <si>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</si>
  <si>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</si>
  <si>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</si>
  <si>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</si>
  <si>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</si>
  <si>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</si>
  <si>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</si>
  <si>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</si>
  <si>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</si>
  <si>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</si>
  <si>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</si>
  <si>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</si>
  <si>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</si>
  <si>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</si>
  <si>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</si>
  <si>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</si>
  <si>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</si>
  <si>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</si>
  <si>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</si>
  <si>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</si>
  <si>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</si>
  <si>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</si>
  <si>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</si>
  <si>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</si>
  <si>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</si>
  <si>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</si>
  <si>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</si>
  <si>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</si>
  <si>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</si>
  <si>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</si>
  <si>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</si>
  <si>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</si>
  <si>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</si>
  <si>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</si>
  <si>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</si>
  <si>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</si>
  <si>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</si>
  <si>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</si>
  <si>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</si>
  <si>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</si>
  <si>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</si>
  <si>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</si>
  <si>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</si>
  <si>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</si>
  <si>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</si>
  <si>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</si>
  <si>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</si>
  <si>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</si>
  <si>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</si>
  <si>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</si>
  <si>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</si>
  <si>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</si>
  <si>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</si>
  <si>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</si>
  <si>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</si>
  <si>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</si>
  <si>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</si>
  <si>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</si>
  <si>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</si>
  <si>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</si>
  <si>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</si>
  <si>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</si>
  <si>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</si>
  <si>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</si>
  <si>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</si>
  <si>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</si>
  <si>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</si>
  <si>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</si>
  <si>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</si>
  <si>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</si>
  <si>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</si>
  <si>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</si>
  <si>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</si>
  <si>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</si>
  <si>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</si>
  <si>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</si>
  <si>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</si>
  <si>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</si>
  <si>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</si>
  <si>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</si>
  <si>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</si>
  <si>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</si>
  <si>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</si>
  <si>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</si>
  <si>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</si>
  <si>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</si>
  <si>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</si>
  <si>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</si>
  <si>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</si>
  <si>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</si>
  <si>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</si>
  <si>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</si>
  <si>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</si>
  <si>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</si>
  <si>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</si>
  <si>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</si>
  <si>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</si>
  <si>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</si>
  <si>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</si>
  <si>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</si>
  <si>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</si>
  <si>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</si>
  <si>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</si>
  <si>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</si>
  <si>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</si>
  <si>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</si>
  <si>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</si>
  <si>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</si>
  <si>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</si>
  <si>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</si>
  <si>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</si>
  <si>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</si>
  <si>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</si>
  <si>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</si>
  <si>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</si>
  <si>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</si>
  <si>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</si>
  <si>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</si>
  <si>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</si>
  <si>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</si>
  <si>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</si>
  <si>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</si>
  <si>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</si>
  <si>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</si>
  <si>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</si>
  <si>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</si>
  <si>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</si>
  <si>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</si>
  <si>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</si>
  <si>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</si>
  <si>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</si>
  <si>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</si>
  <si>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</si>
  <si>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</si>
  <si>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</si>
  <si>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</si>
  <si>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</si>
  <si>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</si>
  <si>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</si>
  <si>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</si>
  <si>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</si>
  <si>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</si>
  <si>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</si>
  <si>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</si>
  <si>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</si>
  <si>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</si>
  <si>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</si>
  <si>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</si>
  <si>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</si>
  <si>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</si>
  <si>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</si>
  <si>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</si>
  <si>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</si>
  <si>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</si>
  <si>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</si>
  <si>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</si>
  <si>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</si>
  <si>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</si>
  <si>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</si>
  <si>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</si>
  <si>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</si>
  <si>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</si>
  <si>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</si>
  <si>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</si>
  <si>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</si>
  <si>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</si>
  <si>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</si>
  <si>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</si>
  <si>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</si>
  <si>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</si>
  <si>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</si>
  <si>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</si>
  <si>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</si>
  <si>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</si>
  <si>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</si>
  <si>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</si>
  <si>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</si>
  <si>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</si>
  <si>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</si>
  <si>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</si>
  <si>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</si>
  <si>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</si>
  <si>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</si>
  <si>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</si>
  <si>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</si>
  <si>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</si>
  <si>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</si>
  <si>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</si>
  <si>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</si>
  <si>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</si>
  <si>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</si>
  <si>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</si>
  <si>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</si>
  <si>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</si>
  <si>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</si>
  <si>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</si>
  <si>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</si>
  <si>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</si>
  <si>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</si>
  <si>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</si>
  <si>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</si>
  <si>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</si>
  <si>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</si>
  <si>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</si>
  <si>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</si>
  <si>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</si>
  <si>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</si>
  <si>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</si>
  <si>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</si>
  <si>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</si>
  <si>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</si>
  <si>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</si>
  <si>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</si>
  <si>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</si>
  <si>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</si>
  <si>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</si>
  <si>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</si>
  <si>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</si>
  <si>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</si>
  <si>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</si>
  <si>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</si>
  <si>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</si>
  <si>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</si>
  <si>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</si>
  <si>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</si>
  <si>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</si>
  <si>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</si>
  <si>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</si>
  <si>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</si>
  <si>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</si>
  <si>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</si>
  <si>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</si>
  <si>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</si>
  <si>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</si>
  <si>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</si>
  <si>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</si>
  <si>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</si>
  <si>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</si>
  <si>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</si>
  <si>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</si>
  <si>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</si>
  <si>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</si>
  <si>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</si>
  <si>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</si>
  <si>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</si>
  <si>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</si>
  <si>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</si>
  <si>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</si>
  <si>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</si>
  <si>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</si>
  <si>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</si>
  <si>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</si>
  <si>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</si>
  <si>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</si>
  <si>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</si>
  <si>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</si>
  <si>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</si>
  <si>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</si>
  <si>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</si>
  <si>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</si>
  <si>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</si>
  <si>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</si>
  <si>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</si>
  <si>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</si>
  <si>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</si>
  <si>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</si>
  <si>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</si>
  <si>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</si>
  <si>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</si>
  <si>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</si>
  <si>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</si>
  <si>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</si>
  <si>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</si>
  <si>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</si>
  <si>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</si>
  <si>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</si>
  <si>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</si>
  <si>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</si>
  <si>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</si>
  <si>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</si>
  <si>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</si>
  <si>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</si>
  <si>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</si>
  <si>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</si>
  <si>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</si>
  <si>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</si>
  <si>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</si>
  <si>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</si>
  <si>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</si>
  <si>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</si>
  <si>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</si>
  <si>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</si>
  <si>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</si>
  <si>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</si>
  <si>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</si>
  <si>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</si>
  <si>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</si>
  <si>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</si>
  <si>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</si>
  <si>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</si>
  <si>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</si>
  <si>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</si>
  <si>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</si>
  <si>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</si>
  <si>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</si>
  <si>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</si>
  <si>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</si>
  <si>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</si>
  <si>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</si>
  <si>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</si>
  <si>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</si>
  <si>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</si>
  <si>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</si>
  <si>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</si>
  <si>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</si>
  <si>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</si>
  <si>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</si>
  <si>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</si>
  <si>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</si>
  <si>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</si>
  <si>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</si>
  <si>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</si>
  <si>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</si>
  <si>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</si>
  <si>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</si>
  <si>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</si>
  <si>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</si>
  <si>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</si>
  <si>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</si>
  <si>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</si>
  <si>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</si>
  <si>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</si>
  <si>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</si>
  <si>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</si>
  <si>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</si>
  <si>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</si>
  <si>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</si>
  <si>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</si>
  <si>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</si>
  <si>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</si>
  <si>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</si>
  <si>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</si>
  <si>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</si>
  <si>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</si>
  <si>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</si>
  <si>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</si>
  <si>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</si>
  <si>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</si>
  <si>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</si>
  <si>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</si>
  <si>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</si>
  <si>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</si>
  <si>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</si>
  <si>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</si>
  <si>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</si>
  <si>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</si>
  <si>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</si>
  <si>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</si>
  <si>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</si>
  <si>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</si>
  <si>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</si>
  <si>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</si>
  <si>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</si>
  <si>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</si>
  <si>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</si>
  <si>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</si>
  <si>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</si>
  <si>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</si>
  <si>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</si>
  <si>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</si>
  <si>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</si>
  <si>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</si>
  <si>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</si>
  <si>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</si>
  <si>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</si>
  <si>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</si>
  <si>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</si>
  <si>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</si>
  <si>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</si>
  <si>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</si>
  <si>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</si>
  <si>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</si>
  <si>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</si>
  <si>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</si>
  <si>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</si>
  <si>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</si>
  <si>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</si>
  <si>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</si>
  <si>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</si>
  <si>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</si>
  <si>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</si>
  <si>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</si>
  <si>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</si>
  <si>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</si>
  <si>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</si>
  <si>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</si>
  <si>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</si>
  <si>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</si>
  <si>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</si>
  <si>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</si>
  <si>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</si>
  <si>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</si>
  <si>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</si>
  <si>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</si>
  <si>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</si>
  <si>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</si>
  <si>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</si>
  <si>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</si>
  <si>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</si>
  <si>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</si>
  <si>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</si>
  <si>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</si>
  <si>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</si>
  <si>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</si>
  <si>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</si>
  <si>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</si>
  <si>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</si>
  <si>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</si>
  <si>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</si>
  <si>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</si>
  <si>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</si>
  <si>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</si>
  <si>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</si>
  <si>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</si>
  <si>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</si>
  <si>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</si>
  <si>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</si>
  <si>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</si>
  <si>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</si>
  <si>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</si>
  <si>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</si>
  <si>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</si>
  <si>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</si>
  <si>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</si>
  <si>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</si>
  <si>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</si>
  <si>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</si>
  <si>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</si>
  <si>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</si>
  <si>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</si>
  <si>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</si>
  <si>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</si>
  <si>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</si>
  <si>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</si>
  <si>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</si>
  <si>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</si>
  <si>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</si>
  <si>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</si>
  <si>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</si>
  <si>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</si>
  <si>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</si>
  <si>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</si>
  <si>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</si>
  <si>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</si>
  <si>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</si>
  <si>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</si>
  <si>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</si>
  <si>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</si>
  <si>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</si>
  <si>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</si>
  <si>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</si>
  <si>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</si>
  <si>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</si>
  <si>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</si>
  <si>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</si>
  <si>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</si>
  <si>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</si>
  <si>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</si>
  <si>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</si>
  <si>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</si>
  <si>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</si>
  <si>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</si>
  <si>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</si>
  <si>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</si>
  <si>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</si>
  <si>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</si>
  <si>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</si>
  <si>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</si>
  <si>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</si>
  <si>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</si>
  <si>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</si>
  <si>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</si>
  <si>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</si>
  <si>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</si>
  <si>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</si>
  <si>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</si>
  <si>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</si>
  <si>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</si>
  <si>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</si>
  <si>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</si>
  <si>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</si>
  <si>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</si>
  <si>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</si>
  <si>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</si>
  <si>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</si>
  <si>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</si>
  <si>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</si>
  <si>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</si>
  <si>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</si>
  <si>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</si>
  <si>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</si>
  <si>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</si>
  <si>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</si>
  <si>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</si>
  <si>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</si>
  <si>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</si>
  <si>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</si>
  <si>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</si>
  <si>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</si>
  <si>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</si>
  <si>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</si>
  <si>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</si>
  <si>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</si>
  <si>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</si>
  <si>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</si>
  <si>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</si>
  <si>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</si>
  <si>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</si>
  <si>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</si>
  <si>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</si>
  <si>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</si>
  <si>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</si>
  <si>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</si>
  <si>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</si>
  <si>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</si>
  <si>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</si>
  <si>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</si>
  <si>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</si>
  <si>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</si>
  <si>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</si>
  <si>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</si>
  <si>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</si>
  <si>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</si>
  <si>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</si>
  <si>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</si>
  <si>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</si>
  <si>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</si>
  <si>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</si>
  <si>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</si>
  <si>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</si>
  <si>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</si>
  <si>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</si>
  <si>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</si>
  <si>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</si>
  <si>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</si>
  <si>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</si>
  <si>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</si>
  <si>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</si>
  <si>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</si>
  <si>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</si>
  <si>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</si>
  <si>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</si>
  <si>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</si>
  <si>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</si>
  <si>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</si>
  <si>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</si>
  <si>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</si>
  <si>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</si>
  <si>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</si>
  <si>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</si>
  <si>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</si>
  <si>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</si>
  <si>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</si>
  <si>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</si>
  <si>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</si>
  <si>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</si>
  <si>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</si>
  <si>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</si>
  <si>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</si>
  <si>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</si>
  <si>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</si>
  <si>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</si>
  <si>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</si>
  <si>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</si>
  <si>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</si>
  <si>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</si>
  <si>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</si>
  <si>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</si>
  <si>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</si>
  <si>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</si>
  <si>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</si>
  <si>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</si>
  <si>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</si>
  <si>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</si>
  <si>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</si>
  <si>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</si>
  <si>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</si>
  <si>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</si>
  <si>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</si>
  <si>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</si>
  <si>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</si>
  <si>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</si>
  <si>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</si>
  <si>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</si>
  <si>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</si>
  <si>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</si>
  <si>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</si>
  <si>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</si>
  <si>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</si>
  <si>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</si>
  <si>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</si>
  <si>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</si>
  <si>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</si>
  <si>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</si>
  <si>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</si>
  <si>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</si>
  <si>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</si>
  <si>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</si>
  <si>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</si>
  <si>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</si>
  <si>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</si>
  <si>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</si>
  <si>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</si>
  <si>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</si>
  <si>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</si>
  <si>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</si>
  <si>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</si>
  <si>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</si>
  <si>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</si>
  <si>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</si>
  <si>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</si>
  <si>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</si>
  <si>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</si>
  <si>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</si>
  <si>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</si>
  <si>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</si>
  <si>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</si>
  <si>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</si>
  <si>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</si>
  <si>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</si>
  <si>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</si>
  <si>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</si>
  <si>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</si>
  <si>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</si>
  <si>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</si>
  <si>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</si>
  <si>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</si>
  <si>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</si>
  <si>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</si>
  <si>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</si>
  <si>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</si>
  <si>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</si>
  <si>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</si>
  <si>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</si>
  <si>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</si>
  <si>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</si>
  <si>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</si>
  <si>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</si>
  <si>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</si>
  <si>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</si>
  <si>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</si>
  <si>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</si>
  <si>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</si>
  <si>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</si>
  <si>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</si>
  <si>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</si>
  <si>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</si>
  <si>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</si>
  <si>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</si>
  <si>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</si>
  <si>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</si>
  <si>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</si>
  <si>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</si>
  <si>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</si>
  <si>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</si>
  <si>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</si>
  <si>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</si>
  <si>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</si>
  <si>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</si>
  <si>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</si>
  <si>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</si>
  <si>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</si>
  <si>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</si>
  <si>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</si>
  <si>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</si>
  <si>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</si>
  <si>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</si>
  <si>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</si>
  <si>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</si>
  <si>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</si>
  <si>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</si>
  <si>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</si>
  <si>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</si>
  <si>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</si>
  <si>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</si>
  <si>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</si>
  <si>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</si>
  <si>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</si>
  <si>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</si>
  <si>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</si>
  <si>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</si>
  <si>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</si>
  <si>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</si>
  <si>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</si>
  <si>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</si>
  <si>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</si>
  <si>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</si>
  <si>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</si>
  <si>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</si>
  <si>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</si>
  <si>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</si>
  <si>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</si>
  <si>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</si>
  <si>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</si>
  <si>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</si>
  <si>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</si>
  <si>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</si>
  <si>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</si>
  <si>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</si>
  <si>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</si>
  <si>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</si>
  <si>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</si>
  <si>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</si>
  <si>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</si>
  <si>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</si>
  <si>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</si>
  <si>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</si>
  <si>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</si>
  <si>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</si>
  <si>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</si>
  <si>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</si>
  <si>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</si>
  <si>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</si>
  <si>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</si>
  <si>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</si>
  <si>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</si>
  <si>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</si>
  <si>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</si>
  <si>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</si>
  <si>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</si>
  <si>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</si>
  <si>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</si>
  <si>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</si>
  <si>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</si>
  <si>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</si>
  <si>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</si>
  <si>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</si>
  <si>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</si>
  <si>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</si>
  <si>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</si>
  <si>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</si>
  <si>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</si>
  <si>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</si>
  <si>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</si>
  <si>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</si>
  <si>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</si>
  <si>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</si>
  <si>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</si>
  <si>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</si>
  <si>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</si>
  <si>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</si>
  <si>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</si>
  <si>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</si>
  <si>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</si>
  <si>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</si>
  <si>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</si>
  <si>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</si>
  <si>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</si>
  <si>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</si>
  <si>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</si>
  <si>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</si>
  <si>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</si>
  <si>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</si>
  <si>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</si>
  <si>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</si>
  <si>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</si>
  <si>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</si>
  <si>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</si>
  <si>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</si>
  <si>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</si>
  <si>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</si>
  <si>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</si>
  <si>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</si>
  <si>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</si>
  <si>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</si>
  <si>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</si>
  <si>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</si>
  <si>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</si>
  <si>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</si>
  <si>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</si>
  <si>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</si>
  <si>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</si>
  <si>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</si>
  <si>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</si>
  <si>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</si>
  <si>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</si>
  <si>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</si>
  <si>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</si>
  <si>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</si>
  <si>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</si>
  <si>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</si>
  <si>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</si>
  <si>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</si>
  <si>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</si>
  <si>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</si>
  <si>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</si>
  <si>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</si>
  <si>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</si>
  <si>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</si>
  <si>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</si>
  <si>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</si>
  <si>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</si>
  <si>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</si>
  <si>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</si>
  <si>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</si>
  <si>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</si>
  <si>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</si>
  <si>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</si>
  <si>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</si>
  <si>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</si>
  <si>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</si>
  <si>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</si>
  <si>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</si>
  <si>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</si>
  <si>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</si>
  <si>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</si>
  <si>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</si>
  <si>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</si>
  <si>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</si>
  <si>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</si>
  <si>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</si>
  <si>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</si>
  <si>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</si>
  <si>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</si>
  <si>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</si>
  <si>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</si>
  <si>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</si>
  <si>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</si>
  <si>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</si>
  <si>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</si>
  <si>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</si>
  <si>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</si>
  <si>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</si>
  <si>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</si>
  <si>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</si>
  <si>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</si>
  <si>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</si>
  <si>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</si>
  <si>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</si>
  <si>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</si>
  <si>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</si>
  <si>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</si>
  <si>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</si>
  <si>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</si>
  <si>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</si>
  <si>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</si>
  <si>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</si>
  <si>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</si>
  <si>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</si>
  <si>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</si>
  <si>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</si>
  <si>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</si>
  <si>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</si>
  <si>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</si>
  <si>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</si>
  <si>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</si>
  <si>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</si>
  <si>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</si>
  <si>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</si>
  <si>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</si>
  <si>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</si>
  <si>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</si>
  <si>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</si>
  <si>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</si>
  <si>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</si>
  <si>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</si>
  <si>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</si>
  <si>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</si>
  <si>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</si>
  <si>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</si>
  <si>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</si>
  <si>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</si>
  <si>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</si>
  <si>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</si>
  <si>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</si>
  <si>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</si>
  <si>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</si>
  <si>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</si>
  <si>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</si>
  <si>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</si>
  <si>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</si>
  <si>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</si>
  <si>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</si>
  <si>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</si>
  <si>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</si>
  <si>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</si>
  <si>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</si>
  <si>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</si>
  <si>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</si>
  <si>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</si>
  <si>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</si>
  <si>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</si>
  <si>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</si>
  <si>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</si>
  <si>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</si>
  <si>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</si>
  <si>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</si>
  <si>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</si>
  <si>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</si>
  <si>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</si>
  <si>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</si>
  <si>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</si>
  <si>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</si>
  <si>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</si>
  <si>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</si>
  <si>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</si>
  <si>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</si>
  <si>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</si>
  <si>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</si>
  <si>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</si>
  <si>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</si>
  <si>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</si>
  <si>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</si>
  <si>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</si>
  <si>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</si>
  <si>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</si>
  <si>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</si>
  <si>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</si>
  <si>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</si>
  <si>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</si>
  <si>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</si>
  <si>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</si>
  <si>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</si>
  <si>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</si>
  <si>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</si>
  <si>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</si>
  <si>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</si>
  <si>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</si>
  <si>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</si>
  <si>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</si>
  <si>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</si>
  <si>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</si>
  <si>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</si>
  <si>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</si>
  <si>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</si>
  <si>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</si>
  <si>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</si>
  <si>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</si>
  <si>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</si>
  <si>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</si>
  <si>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</si>
  <si>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</si>
  <si>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</si>
  <si>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</si>
  <si>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</si>
  <si>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</si>
  <si>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</si>
  <si>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</si>
  <si>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</si>
  <si>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</si>
  <si>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</si>
  <si>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</si>
  <si>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</si>
  <si>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</si>
  <si>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</si>
  <si>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</si>
  <si>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</si>
  <si>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</si>
  <si>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</si>
  <si>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</si>
  <si>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</si>
  <si>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</si>
  <si>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</si>
  <si>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</si>
  <si>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</si>
  <si>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</si>
  <si>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</si>
  <si>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</si>
  <si>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</si>
  <si>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</si>
  <si>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</si>
  <si>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</si>
  <si>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</si>
  <si>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</si>
  <si>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</si>
  <si>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</si>
  <si>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</si>
  <si>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</si>
  <si>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</si>
  <si>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</si>
  <si>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</si>
  <si>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</si>
  <si>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</si>
  <si>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</si>
  <si>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</si>
  <si>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</si>
  <si>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</si>
  <si>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</si>
  <si>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</si>
  <si>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</si>
  <si>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</si>
  <si>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</si>
  <si>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</si>
  <si>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</si>
  <si>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</si>
  <si>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</si>
  <si>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</si>
  <si>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</si>
  <si>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</si>
  <si>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</si>
  <si>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</si>
  <si>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</si>
  <si>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</si>
  <si>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</si>
  <si>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</si>
  <si>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</si>
  <si>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</si>
  <si>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</si>
  <si>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</si>
  <si>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</si>
  <si>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</si>
  <si>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</si>
  <si>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</si>
  <si>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</si>
  <si>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</si>
  <si>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</si>
  <si>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</si>
  <si>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</si>
  <si>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</si>
  <si>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</si>
  <si>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</si>
  <si>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</si>
  <si>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</si>
  <si>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</si>
  <si>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</si>
  <si>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</si>
  <si>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</si>
  <si>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</si>
  <si>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</si>
  <si>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</si>
  <si>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</si>
  <si>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</si>
  <si>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</si>
  <si>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</si>
  <si>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</si>
  <si>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</si>
  <si>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</si>
  <si>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</si>
  <si>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</si>
  <si>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</si>
  <si>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</si>
  <si>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</si>
  <si>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</si>
  <si>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</si>
  <si>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</si>
  <si>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</si>
  <si>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</si>
  <si>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</si>
  <si>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</si>
  <si>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</si>
  <si>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</si>
  <si>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</si>
  <si>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</si>
  <si>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</si>
  <si>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</si>
  <si>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</si>
  <si>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</si>
  <si>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</si>
  <si>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</si>
  <si>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</si>
  <si>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</si>
  <si>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</si>
  <si>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</si>
  <si>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</si>
  <si>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</si>
  <si>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</si>
  <si>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</si>
  <si>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</si>
  <si>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</si>
  <si>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</si>
  <si>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</si>
  <si>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</si>
  <si>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</si>
  <si>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</si>
  <si>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</si>
  <si>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</si>
  <si>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</si>
  <si>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</si>
  <si>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</si>
  <si>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</si>
  <si>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</si>
  <si>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</si>
  <si>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</si>
  <si>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</si>
  <si>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</si>
  <si>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</si>
  <si>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</si>
  <si>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</si>
  <si>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</si>
  <si>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</si>
  <si>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</si>
  <si>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</si>
  <si>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</si>
  <si>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</si>
  <si>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</si>
  <si>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</si>
  <si>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</si>
  <si>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</si>
  <si>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</si>
  <si>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</si>
  <si>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</si>
  <si>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</si>
  <si>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</si>
  <si>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</si>
  <si>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</si>
  <si>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</si>
  <si>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</si>
  <si>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</si>
  <si>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</si>
  <si>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</si>
  <si>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</si>
  <si>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</si>
  <si>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</si>
  <si>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</si>
  <si>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</si>
  <si>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</si>
  <si>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</si>
  <si>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</si>
  <si>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</si>
  <si>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</si>
  <si>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</si>
  <si>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</si>
  <si>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</si>
  <si>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</si>
  <si>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</si>
  <si>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</si>
  <si>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</si>
  <si>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</si>
  <si>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</si>
  <si>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</si>
  <si>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</si>
  <si>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</si>
  <si>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</si>
  <si>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</si>
  <si>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</si>
  <si>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</si>
  <si>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</si>
  <si>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</si>
  <si>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</si>
  <si>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</si>
  <si>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</si>
  <si>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</si>
  <si>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</si>
  <si>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</si>
  <si>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</si>
  <si>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</si>
  <si>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</si>
  <si>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</si>
  <si>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</si>
  <si>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</si>
  <si>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</si>
  <si>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</si>
  <si>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</si>
  <si>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</si>
  <si>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</si>
  <si>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</si>
  <si>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</si>
  <si>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</si>
  <si>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</si>
  <si>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</si>
  <si>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</si>
  <si>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</si>
  <si>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</si>
  <si>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</si>
  <si>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</si>
  <si>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</si>
  <si>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</si>
  <si>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</si>
  <si>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</si>
  <si>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</si>
  <si>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</si>
  <si>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</si>
  <si>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</si>
  <si>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</si>
  <si>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</si>
  <si>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</si>
  <si>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</si>
  <si>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</si>
  <si>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</si>
  <si>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</si>
  <si>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</si>
  <si>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</si>
  <si>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</si>
  <si>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</si>
  <si>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</si>
  <si>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</si>
  <si>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</si>
  <si>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</si>
  <si>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</si>
  <si>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</si>
  <si>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</si>
  <si>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</si>
  <si>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</si>
  <si>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</si>
  <si>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</si>
  <si>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</si>
  <si>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</si>
  <si>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</si>
  <si>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</si>
  <si>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</si>
  <si>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</si>
  <si>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</si>
  <si>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</si>
  <si>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</si>
  <si>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</si>
  <si>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</si>
  <si>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</si>
  <si>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</si>
  <si>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</si>
  <si>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</si>
  <si>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</si>
  <si>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</si>
  <si>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</si>
  <si>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</si>
  <si>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</si>
  <si>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</si>
  <si>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</si>
  <si>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</si>
  <si>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</si>
  <si>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</si>
  <si>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</si>
  <si>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</si>
  <si>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</si>
  <si>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</si>
  <si>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</si>
  <si>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</si>
  <si>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</si>
  <si>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</si>
  <si>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</si>
  <si>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</si>
  <si>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</si>
  <si>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</si>
  <si>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</si>
  <si>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</si>
  <si>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</si>
  <si>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</si>
  <si>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</si>
  <si>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</si>
  <si>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</si>
  <si>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</si>
  <si>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</si>
  <si>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</si>
  <si>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</si>
  <si>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</si>
  <si>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</si>
  <si>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</si>
  <si>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</si>
  <si>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</si>
  <si>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</si>
  <si>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</si>
  <si>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</si>
  <si>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</si>
  <si>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</si>
  <si>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</si>
  <si>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</si>
  <si>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</si>
  <si>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</si>
  <si>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</si>
  <si>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</si>
  <si>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</si>
  <si>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</si>
  <si>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</si>
  <si>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</si>
  <si>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</si>
  <si>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</si>
  <si>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</si>
  <si>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</si>
  <si>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</si>
  <si>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</si>
  <si>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</si>
  <si>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</si>
  <si>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</si>
  <si>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</si>
  <si>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</si>
  <si>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</si>
  <si>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</si>
  <si>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</si>
  <si>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</si>
  <si>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</si>
  <si>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</si>
  <si>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</si>
  <si>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</si>
  <si>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</si>
  <si>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</si>
  <si>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</si>
  <si>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</si>
  <si>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</si>
  <si>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</si>
  <si>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</si>
  <si>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</si>
  <si>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</si>
  <si>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</si>
  <si>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</si>
  <si>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</si>
  <si>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</si>
  <si>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</si>
  <si>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</si>
  <si>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</si>
  <si>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</si>
  <si>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</si>
  <si>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</si>
  <si>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</si>
  <si>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</si>
  <si>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</si>
  <si>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</si>
  <si>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</si>
  <si>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</si>
  <si>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</si>
  <si>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</si>
  <si>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</si>
  <si>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</si>
  <si>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</si>
  <si>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</si>
  <si>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</si>
  <si>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</si>
  <si>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</si>
  <si>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</si>
  <si>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</si>
  <si>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</si>
  <si>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</si>
  <si>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</si>
  <si>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</si>
  <si>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</si>
  <si>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</si>
  <si>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</si>
  <si>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</si>
  <si>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</si>
  <si>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</si>
  <si>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</si>
  <si>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</si>
  <si>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</si>
  <si>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</si>
  <si>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</si>
  <si>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</si>
  <si>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</si>
  <si>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</si>
  <si>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</si>
  <si>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</si>
  <si>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</si>
  <si>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</si>
  <si>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</si>
  <si>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</si>
  <si>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</si>
  <si>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</si>
  <si>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</si>
  <si>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</si>
  <si>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</si>
  <si>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</si>
  <si>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</si>
  <si>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</si>
  <si>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</si>
  <si>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</si>
  <si>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</si>
  <si>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</si>
  <si>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</si>
  <si>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</si>
  <si>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</si>
  <si>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</si>
  <si>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</si>
  <si>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</si>
  <si>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</si>
  <si>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</si>
  <si>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</si>
  <si>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</si>
  <si>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</si>
  <si>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</si>
  <si>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</si>
  <si>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</si>
  <si>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</si>
  <si>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</si>
  <si>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</si>
  <si>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</si>
  <si>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</si>
  <si>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</si>
  <si>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</si>
  <si>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</si>
  <si>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</si>
  <si>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</si>
  <si>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</si>
  <si>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</si>
  <si>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</si>
  <si>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</si>
  <si>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</si>
  <si>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</si>
  <si>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</si>
  <si>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</si>
  <si>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</si>
  <si>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</si>
  <si>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</si>
  <si>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</si>
  <si>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</si>
  <si>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</si>
  <si>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</si>
  <si>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</si>
  <si>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</si>
  <si>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</si>
  <si>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</si>
  <si>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</si>
  <si>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</si>
  <si>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</si>
  <si>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</si>
  <si>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</si>
  <si>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</si>
  <si>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</si>
  <si>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</si>
  <si>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</si>
  <si>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</si>
  <si>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</si>
  <si>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</si>
  <si>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</si>
  <si>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</si>
  <si>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</si>
  <si>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</si>
  <si>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</si>
  <si>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</si>
  <si>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</si>
  <si>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</si>
  <si>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</si>
  <si>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</si>
  <si>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</si>
  <si>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</si>
  <si>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</si>
  <si>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</si>
  <si>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</si>
  <si>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</si>
  <si>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</si>
  <si>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</si>
  <si>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</si>
  <si>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</si>
  <si>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</si>
  <si>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</si>
  <si>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</si>
  <si>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</si>
  <si>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</si>
  <si>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</si>
  <si>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</si>
  <si>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</si>
  <si>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</si>
  <si>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</si>
  <si>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</si>
  <si>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</si>
  <si>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</si>
  <si>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</si>
  <si>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</si>
  <si>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</si>
  <si>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</si>
  <si>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</si>
  <si>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</si>
  <si>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</si>
  <si>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</si>
  <si>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</si>
  <si>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</si>
  <si>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</si>
  <si>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</si>
  <si>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</si>
  <si>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</si>
  <si>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</si>
  <si>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</si>
  <si>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</si>
  <si>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</si>
  <si>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</si>
  <si>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</si>
  <si>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</si>
  <si>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</si>
  <si>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</si>
  <si>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</si>
  <si>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</si>
  <si>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</si>
  <si>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</si>
  <si>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</si>
  <si>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</si>
  <si>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</si>
  <si>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</si>
  <si>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</si>
  <si>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</si>
  <si>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</si>
  <si>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</si>
  <si>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</si>
  <si>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</si>
  <si>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</si>
  <si>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</si>
  <si>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</si>
  <si>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</si>
  <si>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</si>
  <si>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</si>
  <si>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</si>
  <si>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</si>
  <si>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</si>
  <si>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</si>
  <si>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</si>
  <si>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</si>
  <si>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</si>
  <si>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</si>
  <si>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</si>
  <si>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</si>
  <si>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</si>
  <si>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</si>
  <si>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</si>
  <si>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</si>
  <si>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</si>
  <si>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</si>
  <si>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</si>
  <si>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</si>
  <si>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</si>
  <si>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</si>
  <si>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</si>
  <si>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</si>
  <si>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</si>
  <si>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</si>
  <si>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</si>
  <si>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</si>
  <si>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</si>
  <si>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</si>
  <si>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</si>
  <si>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</si>
  <si>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</si>
  <si>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</si>
  <si>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</si>
  <si>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</si>
  <si>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</si>
  <si>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</si>
  <si>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</si>
  <si>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</si>
  <si>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</si>
  <si>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</si>
  <si>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</si>
  <si>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</si>
  <si>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</si>
  <si>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</si>
  <si>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</si>
  <si>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</si>
  <si>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</si>
  <si>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</si>
  <si>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</si>
  <si>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</si>
  <si>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</si>
  <si>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</si>
  <si>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</si>
  <si>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</si>
  <si>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</si>
  <si>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</si>
  <si>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</si>
  <si>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</si>
  <si>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</si>
  <si>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</si>
  <si>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</si>
  <si>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</si>
  <si>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</si>
  <si>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</si>
  <si>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</si>
  <si>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</si>
  <si>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</si>
  <si>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</si>
  <si>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</si>
  <si>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</si>
  <si>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</si>
  <si>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</si>
  <si>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</si>
  <si>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</si>
  <si>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</si>
  <si>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</si>
  <si>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</si>
  <si>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</si>
  <si>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</si>
  <si>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</si>
  <si>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</si>
  <si>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</si>
  <si>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</si>
  <si>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</si>
  <si>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</si>
  <si>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</si>
  <si>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</si>
  <si>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</si>
  <si>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</si>
  <si>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</si>
  <si>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</si>
  <si>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</si>
  <si>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</si>
  <si>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</si>
  <si>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</si>
  <si>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</si>
  <si>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</si>
  <si>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</si>
  <si>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</si>
  <si>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</si>
  <si>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</si>
  <si>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</si>
  <si>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</si>
  <si>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</si>
  <si>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</si>
  <si>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</si>
  <si>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</si>
  <si>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</si>
  <si>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</si>
  <si>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</si>
  <si>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</si>
  <si>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</si>
  <si>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</si>
  <si>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</si>
  <si>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</si>
  <si>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</si>
  <si>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</si>
  <si>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</si>
  <si>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</si>
  <si>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</si>
  <si>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</si>
  <si>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</si>
  <si>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</si>
  <si>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</si>
  <si>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</si>
  <si>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</si>
  <si>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</si>
  <si>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</si>
  <si>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</si>
  <si>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</si>
  <si>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</si>
  <si>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</si>
  <si>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</si>
  <si>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</si>
  <si>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</si>
  <si>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</si>
  <si>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</si>
  <si>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</si>
  <si>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</si>
  <si>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</si>
  <si>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</si>
  <si>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</si>
  <si>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</si>
  <si>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</si>
  <si>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</si>
  <si>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</si>
  <si>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</si>
  <si>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</si>
  <si>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</si>
  <si>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</si>
  <si>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</si>
  <si>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</si>
  <si>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</si>
  <si>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</si>
  <si>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</si>
  <si>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</si>
  <si>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</si>
  <si>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</si>
  <si>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</si>
  <si>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</si>
  <si>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</si>
  <si>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</si>
  <si>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</si>
  <si>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</si>
  <si>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</si>
  <si>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</si>
  <si>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</si>
  <si>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</si>
  <si>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</si>
  <si>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</si>
  <si>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</si>
  <si>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</si>
  <si>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</si>
  <si>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</si>
  <si>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</si>
  <si>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</si>
  <si>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</si>
  <si>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</si>
  <si>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</si>
  <si>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</si>
  <si>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</si>
  <si>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</si>
  <si>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</si>
  <si>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</si>
  <si>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</si>
  <si>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</si>
  <si>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</si>
  <si>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</si>
  <si>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</si>
  <si>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</si>
  <si>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</si>
  <si>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</si>
  <si>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</si>
  <si>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</si>
  <si>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</si>
  <si>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</si>
  <si>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</si>
  <si>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</si>
  <si>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</si>
  <si>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</si>
  <si>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</si>
  <si>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</si>
  <si>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</si>
  <si>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</si>
  <si>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</si>
  <si>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</si>
  <si>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</si>
  <si>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</si>
  <si>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</si>
  <si>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</si>
  <si>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</si>
  <si>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</si>
  <si>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</si>
  <si>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</si>
  <si>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</si>
  <si>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</si>
  <si>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</si>
  <si>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</si>
  <si>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</si>
  <si>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</si>
  <si>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</si>
  <si>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</si>
  <si>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</si>
  <si>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</si>
  <si>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</si>
  <si>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</si>
  <si>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</si>
  <si>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</si>
  <si>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</si>
  <si>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</si>
  <si>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</si>
  <si>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</si>
  <si>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</si>
  <si>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</si>
  <si>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</si>
  <si>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</si>
  <si>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</si>
  <si>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</si>
  <si>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</si>
  <si>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</si>
  <si>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</si>
  <si>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</si>
  <si>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</si>
  <si>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</si>
  <si>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</si>
  <si>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</si>
  <si>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</si>
  <si>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</si>
  <si>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</si>
  <si>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</si>
  <si>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</si>
  <si>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</si>
  <si>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</si>
  <si>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</si>
  <si>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</si>
  <si>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</si>
  <si>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</si>
  <si>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</si>
  <si>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</si>
  <si>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</si>
  <si>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</si>
  <si>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</si>
  <si>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</si>
  <si>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</si>
  <si>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</si>
  <si>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</si>
  <si>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</si>
  <si>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</si>
  <si>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</si>
  <si>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</si>
  <si>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</si>
  <si>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</si>
  <si>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</si>
  <si>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</si>
  <si>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</si>
  <si>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</si>
  <si>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</si>
  <si>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</si>
  <si>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</si>
  <si>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</si>
  <si>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</si>
  <si>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</si>
  <si>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</si>
  <si>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</si>
  <si>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</si>
  <si>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</si>
  <si>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</si>
  <si>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</si>
  <si>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</si>
  <si>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</si>
  <si>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</si>
  <si>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</si>
  <si>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</si>
  <si>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</si>
  <si>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</si>
  <si>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</si>
  <si>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</si>
  <si>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</si>
  <si>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</si>
  <si>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</si>
  <si>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</si>
  <si>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</si>
  <si>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</si>
  <si>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</si>
  <si>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</si>
  <si>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</si>
  <si>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</si>
  <si>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</si>
  <si>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</si>
  <si>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</si>
  <si>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</si>
  <si>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</si>
  <si>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</si>
  <si>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</si>
  <si>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</si>
  <si>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</si>
  <si>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</si>
  <si>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</si>
  <si>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</si>
  <si>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</si>
  <si>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</si>
  <si>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</si>
  <si>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</si>
  <si>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</si>
  <si>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</si>
  <si>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</si>
  <si>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</si>
  <si>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</si>
  <si>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</si>
  <si>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</si>
  <si>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</si>
  <si>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</si>
  <si>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</si>
  <si>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</si>
  <si>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</si>
  <si>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</si>
  <si>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</si>
  <si>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</si>
  <si>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</si>
  <si>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</si>
  <si>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</si>
  <si>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</si>
  <si>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</si>
  <si>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</si>
  <si>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</si>
  <si>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</si>
  <si>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</si>
  <si>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</si>
  <si>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</si>
  <si>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</si>
  <si>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</si>
  <si>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</si>
  <si>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</si>
  <si>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</si>
  <si>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</si>
  <si>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</si>
  <si>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</si>
  <si>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</si>
  <si>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</si>
  <si>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</si>
  <si>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</si>
  <si>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</si>
  <si>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</si>
  <si>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</si>
  <si>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</si>
  <si>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</si>
  <si>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</si>
  <si>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</si>
  <si>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</si>
  <si>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</si>
  <si>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</si>
  <si>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</si>
  <si>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</si>
  <si>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</si>
  <si>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</si>
  <si>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</si>
  <si>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</si>
  <si>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</si>
  <si>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</si>
  <si>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</si>
  <si>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</si>
  <si>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</si>
  <si>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</si>
  <si>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</si>
  <si>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</si>
  <si>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</si>
  <si>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</si>
  <si>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</si>
  <si>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</si>
  <si>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</si>
  <si>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</si>
  <si>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</si>
  <si>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</si>
  <si>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</si>
  <si>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</si>
  <si>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</si>
  <si>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</si>
  <si>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</si>
  <si>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</si>
  <si>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</si>
  <si>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</si>
  <si>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</si>
  <si>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</si>
  <si>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</si>
  <si>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</si>
  <si>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</si>
  <si>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</si>
  <si>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</si>
  <si>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</si>
  <si>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</si>
  <si>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</si>
  <si>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</si>
  <si>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</si>
  <si>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</si>
  <si>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</si>
  <si>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</si>
  <si>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</si>
  <si>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</si>
  <si>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</si>
  <si>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</si>
  <si>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</si>
  <si>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</si>
  <si>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</si>
  <si>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</si>
  <si>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</si>
  <si>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</si>
  <si>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</si>
  <si>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</si>
  <si>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</si>
  <si>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</si>
  <si>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</si>
  <si>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</si>
  <si>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</si>
  <si>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</si>
  <si>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</si>
  <si>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</si>
  <si>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</si>
  <si>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</si>
  <si>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</si>
  <si>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</si>
  <si>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</si>
  <si>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</si>
  <si>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</si>
  <si>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</si>
  <si>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</si>
  <si>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</si>
  <si>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</si>
  <si>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</si>
  <si>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</si>
  <si>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</si>
  <si>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</si>
  <si>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</si>
  <si>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</si>
  <si>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</si>
  <si>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</si>
  <si>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</si>
  <si>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</si>
  <si>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</si>
  <si>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</si>
  <si>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</si>
  <si>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</si>
  <si>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</si>
  <si>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</si>
  <si>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</si>
  <si>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</si>
  <si>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</si>
  <si>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</si>
  <si>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</si>
  <si>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</si>
  <si>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</si>
  <si>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</si>
  <si>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</si>
  <si>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</si>
  <si>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</si>
  <si>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</si>
  <si>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</si>
  <si>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</si>
  <si>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</si>
  <si>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</si>
  <si>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</si>
  <si>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</si>
  <si>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</si>
  <si>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</si>
  <si>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</si>
  <si>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</si>
  <si>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</si>
  <si>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</si>
  <si>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</si>
  <si>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</si>
  <si>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</si>
  <si>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</si>
  <si>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</si>
  <si>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</si>
  <si>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</si>
  <si>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</si>
  <si>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</si>
  <si>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</si>
  <si>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</si>
  <si>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</si>
  <si>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</si>
  <si>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</si>
  <si>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</si>
  <si>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</si>
  <si>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</si>
  <si>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</si>
  <si>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</si>
  <si>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</si>
  <si>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</si>
  <si>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</si>
  <si>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</si>
  <si>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</si>
  <si>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</si>
  <si>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</si>
  <si>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</si>
  <si>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</si>
  <si>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</si>
  <si>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</si>
  <si>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</si>
  <si>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</si>
  <si>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</si>
  <si>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</si>
  <si>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</si>
  <si>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</si>
  <si>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</si>
  <si>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</si>
  <si>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</si>
  <si>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</si>
  <si>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</si>
  <si>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</si>
  <si>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</si>
  <si>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</si>
  <si>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</si>
  <si>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</si>
  <si>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</si>
  <si>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</si>
  <si>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</si>
  <si>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</si>
  <si>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</si>
  <si>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</si>
  <si>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</si>
  <si>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</si>
  <si>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</si>
  <si>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</si>
  <si>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</si>
  <si>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</si>
  <si>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</si>
  <si>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</si>
  <si>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</si>
  <si>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</si>
  <si>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</si>
  <si>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</si>
  <si>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</si>
  <si>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</si>
  <si>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</si>
  <si>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</si>
  <si>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</si>
  <si>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</si>
  <si>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</si>
  <si>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</si>
  <si>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</si>
  <si>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</si>
  <si>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</si>
  <si>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</si>
  <si>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</si>
  <si>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</si>
  <si>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</si>
  <si>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</si>
  <si>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</si>
  <si>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</si>
  <si>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</si>
  <si>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</si>
  <si>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</si>
  <si>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</si>
  <si>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</si>
  <si>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</si>
  <si>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</si>
  <si>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</si>
  <si>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</si>
  <si>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</si>
  <si>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</si>
  <si>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</si>
  <si>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</si>
  <si>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</si>
  <si>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</si>
  <si>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</si>
  <si>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</si>
  <si>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</si>
  <si>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</si>
  <si>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</si>
  <si>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</si>
  <si>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</si>
  <si>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</si>
  <si>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</si>
  <si>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</si>
  <si>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</si>
  <si>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</si>
  <si>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</si>
  <si>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</si>
  <si>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</si>
  <si>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</si>
  <si>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</si>
  <si>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</si>
  <si>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</si>
  <si>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</si>
  <si>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</si>
  <si>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</si>
  <si>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</si>
  <si>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</si>
  <si>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</si>
  <si>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</si>
  <si>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</si>
  <si>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</si>
  <si>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</si>
  <si>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</si>
  <si>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</si>
  <si>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</si>
  <si>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</si>
  <si>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</si>
  <si>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</si>
  <si>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</si>
  <si>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</si>
  <si>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</si>
  <si>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</si>
  <si>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</si>
  <si>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</si>
  <si>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</si>
  <si>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</si>
  <si>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</si>
  <si>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</si>
  <si>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</si>
  <si>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</si>
  <si>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</si>
  <si>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</si>
  <si>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</si>
  <si>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</si>
  <si>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</si>
  <si>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</si>
  <si>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</si>
  <si>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</si>
  <si>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</si>
  <si>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</si>
  <si>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</si>
  <si>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</si>
  <si>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</si>
  <si>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</si>
  <si>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</si>
  <si>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</si>
  <si>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</si>
  <si>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</si>
  <si>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</si>
  <si>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</si>
  <si>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</si>
  <si>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</si>
  <si>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</si>
  <si>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</si>
  <si>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</si>
  <si>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</si>
  <si>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</si>
  <si>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</si>
  <si>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</si>
  <si>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</si>
  <si>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</si>
  <si>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</si>
  <si>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</si>
  <si>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</si>
  <si>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</si>
  <si>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</si>
  <si>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</si>
  <si>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</si>
  <si>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</si>
  <si>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</si>
  <si>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</si>
  <si>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</si>
  <si>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</si>
  <si>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</si>
  <si>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</si>
  <si>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</si>
  <si>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</si>
  <si>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</si>
  <si>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</si>
  <si>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</si>
  <si>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</si>
  <si>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</si>
  <si>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</si>
  <si>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</si>
  <si>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</si>
  <si>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</si>
  <si>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</si>
  <si>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</si>
  <si>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</si>
  <si>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</si>
  <si>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</si>
  <si>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</si>
  <si>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</si>
  <si>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</si>
  <si>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</si>
  <si>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</si>
  <si>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</si>
  <si>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</si>
  <si>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</si>
  <si>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</si>
  <si>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</si>
  <si>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</si>
  <si>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</si>
  <si>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</si>
  <si>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</si>
  <si>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</si>
  <si>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</si>
  <si>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</si>
  <si>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</si>
  <si>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</si>
  <si>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</si>
  <si>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</si>
  <si>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</si>
  <si>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</si>
  <si>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</si>
  <si>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</si>
  <si>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</si>
  <si>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</si>
  <si>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</si>
  <si>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</si>
  <si>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</si>
  <si>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</si>
  <si>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</si>
  <si>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</si>
  <si>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</si>
  <si>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</si>
  <si>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</si>
  <si>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</si>
  <si>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</si>
  <si>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</si>
  <si>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</si>
  <si>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</si>
  <si>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</si>
  <si>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</si>
  <si>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</si>
  <si>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</si>
  <si>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</si>
  <si>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</si>
  <si>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</si>
  <si>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</si>
  <si>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</si>
  <si>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</si>
  <si>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</si>
  <si>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</si>
  <si>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</si>
  <si>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</si>
  <si>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</si>
  <si>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</si>
  <si>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</si>
  <si>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</si>
  <si>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</si>
  <si>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</si>
  <si>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</si>
  <si>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</si>
  <si>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</si>
  <si>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</si>
  <si>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</si>
  <si>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</si>
  <si>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</si>
  <si>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</si>
  <si>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</si>
  <si>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</si>
  <si>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</si>
  <si>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</si>
  <si>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</si>
  <si>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</si>
  <si>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</si>
  <si>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</si>
  <si>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</si>
  <si>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</si>
  <si>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</si>
  <si>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</si>
  <si>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</si>
  <si>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</si>
  <si>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</si>
  <si>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</si>
  <si>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</si>
  <si>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</si>
  <si>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</si>
  <si>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</si>
  <si>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</si>
  <si>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</si>
  <si>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</si>
  <si>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</si>
  <si>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</si>
  <si>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</si>
  <si>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</si>
  <si>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</si>
  <si>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</si>
  <si>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</si>
  <si>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</si>
  <si>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</si>
  <si>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</si>
  <si>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</si>
  <si>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</si>
  <si>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</si>
  <si>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</si>
  <si>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</si>
  <si>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</si>
  <si>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</si>
  <si>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</si>
  <si>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</si>
  <si>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</si>
  <si>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</si>
  <si>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</si>
  <si>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</si>
  <si>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</si>
  <si>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</si>
  <si>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</si>
  <si>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</si>
  <si>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</si>
  <si>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</si>
  <si>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</si>
  <si>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</si>
  <si>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</si>
  <si>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</si>
  <si>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</si>
  <si>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</si>
  <si>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</si>
  <si>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</si>
  <si>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</si>
  <si>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</si>
  <si>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</si>
  <si>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</si>
  <si>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</si>
  <si>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</si>
  <si>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</si>
  <si>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</si>
  <si>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</si>
  <si>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</si>
  <si>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</si>
  <si>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</si>
  <si>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</si>
  <si>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</si>
  <si>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</si>
  <si>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</si>
  <si>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</si>
  <si>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</si>
  <si>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</si>
  <si>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</si>
  <si>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</si>
  <si>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</si>
  <si>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</si>
  <si>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</si>
  <si>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</si>
  <si>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</si>
  <si>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</si>
  <si>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</si>
  <si>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</si>
  <si>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</si>
  <si>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</si>
  <si>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</si>
  <si>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</si>
  <si>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</si>
  <si>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</si>
  <si>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</si>
  <si>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</si>
  <si>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</si>
  <si>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</si>
  <si>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</si>
  <si>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</si>
  <si>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</si>
  <si>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</si>
  <si>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</si>
  <si>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</si>
  <si>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</si>
  <si>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</si>
  <si>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</si>
  <si>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</si>
  <si>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</si>
  <si>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</si>
  <si>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</si>
  <si>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</si>
  <si>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</si>
  <si>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</si>
  <si>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</si>
  <si>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</si>
  <si>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</si>
  <si>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</si>
  <si>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</si>
  <si>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</si>
  <si>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</si>
  <si>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</si>
  <si>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</si>
  <si>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</si>
  <si>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</si>
  <si>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</si>
  <si>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</si>
  <si>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</si>
  <si>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</si>
  <si>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</si>
  <si>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</si>
  <si>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</si>
  <si>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</si>
  <si>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</si>
  <si>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</si>
  <si>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</si>
  <si>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</si>
  <si>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</si>
  <si>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</si>
  <si>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</si>
  <si>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</si>
  <si>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</si>
  <si>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</si>
  <si>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</si>
  <si>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</si>
  <si>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</si>
  <si>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</si>
  <si>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</si>
  <si>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</si>
  <si>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</si>
  <si>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</si>
  <si>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</si>
  <si>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</si>
  <si>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</si>
  <si>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</si>
  <si>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</si>
  <si>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</si>
  <si>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</si>
  <si>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</si>
  <si>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</si>
  <si>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</si>
  <si>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</si>
  <si>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</si>
  <si>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</si>
  <si>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</si>
  <si>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</si>
  <si>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</si>
  <si>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</si>
  <si>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</si>
  <si>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</si>
  <si>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</si>
  <si>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</si>
  <si>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</si>
  <si>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</si>
  <si>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</si>
  <si>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</si>
  <si>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</si>
  <si>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</si>
  <si>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</si>
  <si>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</si>
  <si>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</si>
  <si>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</si>
  <si>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</si>
  <si>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</si>
  <si>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</si>
  <si>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</si>
  <si>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</si>
  <si>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</si>
  <si>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</si>
  <si>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</si>
  <si>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</si>
  <si>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</si>
  <si>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</si>
  <si>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</si>
  <si>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</si>
  <si>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</si>
  <si>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</si>
  <si>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</si>
  <si>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</si>
  <si>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</si>
  <si>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</si>
  <si>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</si>
  <si>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</si>
  <si>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</si>
  <si>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</si>
  <si>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</si>
  <si>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</si>
  <si>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</si>
  <si>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</si>
  <si>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</si>
  <si>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</si>
  <si>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</si>
  <si>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</si>
  <si>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</si>
  <si>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</si>
  <si>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</si>
  <si>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</si>
  <si>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</si>
  <si>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</si>
  <si>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</si>
  <si>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</si>
  <si>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</si>
  <si>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</si>
  <si>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</si>
  <si>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</si>
  <si>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</si>
  <si>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</si>
  <si>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</si>
  <si>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</si>
  <si>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</si>
  <si>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</si>
  <si>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</si>
  <si>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</si>
  <si>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</si>
  <si>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</si>
  <si>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</si>
  <si>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</si>
  <si>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</si>
  <si>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</si>
  <si>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</si>
  <si>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</si>
  <si>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</si>
  <si>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</si>
  <si>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</si>
  <si>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</si>
  <si>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</si>
  <si>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</si>
  <si>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</si>
  <si>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</si>
  <si>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</si>
  <si>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</si>
  <si>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</si>
  <si>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</si>
  <si>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</si>
  <si>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</si>
  <si>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</si>
  <si>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</si>
  <si>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</si>
  <si>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</si>
  <si>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</si>
  <si>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</si>
  <si>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</si>
  <si>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</si>
  <si>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</si>
  <si>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</si>
  <si>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</si>
  <si>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</si>
  <si>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</si>
  <si>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</si>
  <si>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</si>
  <si>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</si>
  <si>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</si>
  <si>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</si>
  <si>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</si>
  <si>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</si>
  <si>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</si>
  <si>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</si>
  <si>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</si>
  <si>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</si>
  <si>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</si>
  <si>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</si>
  <si>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</si>
  <si>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</si>
  <si>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</si>
  <si>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</si>
  <si>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</si>
  <si>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</si>
  <si>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</si>
  <si>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</si>
  <si>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</si>
  <si>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</si>
  <si>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</si>
  <si>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</si>
  <si>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</si>
  <si>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</si>
  <si>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</si>
  <si>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</si>
  <si>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</si>
  <si>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</si>
  <si>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</si>
  <si>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</si>
  <si>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</si>
  <si>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</si>
  <si>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</si>
  <si>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</si>
  <si>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</si>
  <si>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</si>
  <si>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</si>
  <si>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</si>
  <si>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</si>
  <si>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</si>
  <si>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</si>
  <si>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</si>
  <si>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</si>
  <si>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</si>
  <si>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</si>
  <si>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</si>
  <si>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</si>
  <si>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</si>
  <si>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</si>
  <si>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</si>
  <si>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</si>
  <si>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</si>
  <si>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</si>
  <si>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</si>
  <si>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</si>
  <si>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</si>
  <si>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</si>
  <si>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</si>
  <si>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</si>
  <si>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</si>
  <si>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</si>
  <si>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</si>
  <si>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</si>
  <si>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</si>
  <si>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</si>
  <si>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</si>
  <si>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</si>
  <si>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</si>
  <si>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</si>
  <si>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</si>
  <si>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</si>
  <si>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</si>
  <si>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</si>
  <si>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</si>
  <si>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</si>
  <si>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</si>
  <si>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</si>
  <si>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</si>
  <si>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</si>
  <si>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</si>
  <si>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</si>
  <si>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</si>
  <si>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</si>
  <si>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</si>
  <si>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</si>
  <si>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</si>
  <si>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</si>
  <si>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</si>
  <si>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</si>
  <si>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</si>
  <si>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</si>
  <si>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</si>
  <si>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</si>
  <si>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</si>
  <si>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</si>
  <si>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</si>
  <si>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</si>
  <si>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</si>
  <si>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</si>
  <si>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</si>
  <si>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</si>
  <si>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</si>
  <si>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</si>
  <si>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</si>
  <si>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</si>
  <si>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</si>
  <si>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</si>
  <si>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</si>
  <si>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</si>
  <si>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</si>
  <si>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</si>
  <si>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</si>
  <si>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</si>
  <si>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</si>
  <si>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</si>
  <si>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</si>
  <si>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</si>
  <si>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</si>
  <si>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</si>
  <si>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</si>
  <si>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</si>
  <si>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</si>
  <si>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</si>
  <si>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</si>
  <si>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</si>
  <si>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</si>
  <si>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</si>
  <si>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</si>
  <si>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</si>
  <si>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</si>
  <si>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</si>
  <si>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</si>
  <si>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</si>
  <si>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</si>
  <si>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</si>
  <si>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</si>
  <si>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</si>
  <si>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</si>
  <si>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</si>
  <si>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</si>
  <si>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</si>
  <si>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</si>
  <si>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</si>
  <si>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</si>
  <si>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</si>
  <si>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</si>
  <si>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</si>
  <si>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</si>
  <si>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</si>
  <si>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</si>
  <si>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</si>
  <si>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</si>
  <si>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</si>
  <si>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</si>
  <si>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</si>
  <si>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</si>
  <si>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</si>
  <si>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</si>
  <si>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</si>
  <si>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</si>
  <si>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</si>
  <si>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</si>
  <si>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</si>
  <si>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</si>
  <si>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</si>
  <si>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</si>
  <si>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</si>
  <si>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</si>
  <si>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</si>
  <si>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</si>
  <si>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</si>
  <si>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</si>
  <si>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</si>
  <si>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</si>
  <si>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</si>
  <si>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</si>
  <si>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</si>
  <si>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</si>
  <si>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</si>
  <si>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</si>
  <si>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</si>
  <si>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</si>
  <si>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</si>
  <si>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</si>
  <si>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</si>
  <si>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</si>
  <si>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</si>
  <si>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</si>
  <si>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</si>
  <si>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</si>
  <si>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</si>
  <si>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</si>
  <si>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</si>
  <si>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</si>
  <si>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</si>
  <si>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</si>
  <si>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</si>
  <si>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</si>
  <si>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</si>
  <si>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</si>
  <si>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</si>
  <si>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</si>
  <si>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</si>
  <si>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</si>
  <si>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</si>
  <si>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</si>
  <si>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</si>
  <si>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</si>
  <si>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</si>
  <si>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</si>
  <si>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</si>
  <si>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</si>
  <si>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</si>
  <si>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</si>
  <si>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</si>
  <si>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</si>
  <si>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</si>
  <si>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</si>
  <si>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</si>
  <si>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</si>
  <si>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</si>
  <si>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</si>
  <si>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</si>
  <si>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</si>
  <si>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</si>
  <si>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</si>
  <si>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</si>
  <si>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</si>
  <si>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</si>
  <si>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</si>
  <si>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</si>
  <si>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</si>
  <si>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</si>
  <si>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</si>
  <si>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</si>
  <si>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</si>
  <si>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</si>
  <si>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</si>
  <si>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</si>
  <si>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</si>
  <si>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</si>
  <si>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</si>
  <si>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</si>
  <si>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</si>
  <si>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</si>
  <si>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</si>
  <si>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</si>
  <si>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</si>
  <si>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</si>
  <si>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</si>
  <si>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</si>
  <si>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</si>
  <si>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</si>
  <si>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</si>
  <si>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</si>
  <si>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</si>
  <si>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</si>
  <si>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</si>
  <si>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</si>
  <si>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</si>
  <si>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</si>
  <si>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</si>
  <si>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</si>
  <si>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</si>
  <si>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</si>
  <si>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</si>
  <si>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</si>
  <si>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</si>
  <si>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</si>
  <si>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</si>
  <si>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</si>
  <si>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</si>
  <si>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</si>
  <si>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</si>
  <si>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</si>
  <si>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</si>
  <si>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</si>
  <si>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</si>
  <si>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</si>
  <si>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</si>
  <si>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</si>
  <si>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</si>
  <si>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</si>
  <si>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</si>
  <si>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</si>
  <si>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</si>
  <si>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</si>
  <si>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</si>
  <si>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</si>
  <si>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</si>
  <si>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</si>
  <si>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</si>
  <si>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</si>
  <si>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</si>
  <si>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</si>
  <si>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</si>
  <si>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</si>
  <si>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</si>
  <si>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</si>
  <si>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</si>
  <si>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</si>
  <si>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</si>
  <si>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</si>
  <si>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</si>
  <si>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</si>
  <si>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</si>
  <si>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</si>
  <si>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</si>
  <si>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</si>
  <si>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</si>
  <si>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</si>
  <si>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</si>
  <si>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</si>
  <si>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</si>
  <si>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</si>
  <si>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</si>
  <si>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</si>
  <si>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</si>
  <si>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</si>
  <si>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</si>
  <si>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</si>
  <si>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</si>
  <si>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</si>
  <si>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</si>
  <si>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</si>
  <si>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</si>
  <si>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</si>
  <si>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</si>
  <si>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</si>
  <si>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</si>
  <si>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</si>
  <si>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</si>
  <si>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</si>
  <si>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</si>
  <si>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</si>
  <si>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</si>
  <si>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</si>
  <si>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</si>
  <si>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</si>
  <si>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</si>
  <si>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</si>
  <si>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</si>
  <si>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</si>
  <si>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</si>
  <si>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</si>
  <si>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</si>
  <si>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</si>
  <si>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</si>
  <si>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</si>
  <si>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</si>
  <si>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</si>
  <si>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</si>
  <si>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</si>
  <si>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</si>
  <si>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</si>
  <si>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</si>
  <si>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</si>
  <si>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</si>
  <si>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</si>
  <si>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</si>
  <si>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</si>
  <si>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</si>
  <si>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</si>
  <si>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</si>
  <si>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</si>
  <si>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</si>
  <si>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</si>
  <si>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</si>
  <si>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</si>
  <si>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</si>
  <si>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</si>
  <si>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</si>
  <si>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</si>
  <si>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</si>
  <si>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</si>
  <si>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</si>
  <si>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</si>
  <si>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</si>
  <si>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</si>
  <si>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</si>
  <si>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</si>
  <si>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</si>
  <si>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</si>
  <si>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</si>
  <si>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</si>
  <si>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</si>
  <si>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</si>
  <si>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</si>
  <si>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</si>
  <si>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</si>
  <si>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</si>
  <si>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</si>
  <si>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</si>
  <si>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</si>
  <si>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</si>
  <si>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</si>
  <si>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</si>
  <si>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</si>
  <si>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</si>
  <si>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</si>
  <si>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</si>
  <si>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</si>
  <si>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</si>
  <si>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</si>
  <si>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</si>
  <si>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</si>
  <si>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</si>
  <si>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</si>
  <si>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</si>
  <si>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</si>
  <si>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</si>
  <si>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</si>
  <si>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</si>
  <si>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</si>
  <si>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</si>
  <si>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</si>
  <si>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</si>
  <si>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</si>
  <si>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</si>
  <si>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</si>
  <si>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</si>
  <si>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</si>
  <si>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</si>
  <si>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</si>
  <si>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</si>
  <si>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</si>
  <si>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</si>
  <si>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</si>
  <si>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</si>
  <si>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</si>
  <si>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</si>
  <si>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</si>
  <si>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</si>
  <si>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</si>
  <si>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</si>
  <si>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</si>
  <si>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</si>
  <si>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</si>
  <si>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</si>
  <si>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</si>
  <si>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</si>
  <si>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</si>
  <si>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</si>
  <si>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</si>
  <si>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</si>
  <si>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</si>
  <si>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</si>
  <si>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</si>
  <si>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</si>
  <si>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</si>
  <si>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</si>
  <si>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</si>
  <si>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</si>
  <si>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</si>
  <si>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</si>
  <si>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</si>
  <si>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</si>
  <si>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</si>
  <si>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</si>
  <si>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</si>
  <si>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</si>
  <si>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</si>
  <si>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</si>
  <si>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</si>
  <si>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</si>
  <si>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</si>
  <si>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</si>
  <si>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</si>
  <si>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</si>
  <si>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</si>
  <si>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</si>
  <si>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</si>
  <si>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</si>
  <si>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</si>
  <si>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</si>
  <si>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</si>
  <si>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</si>
  <si>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</si>
  <si>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</si>
  <si>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</si>
  <si>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</si>
  <si>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</si>
  <si>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</si>
  <si>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</si>
  <si>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</si>
  <si>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</si>
  <si>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</si>
  <si>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</si>
  <si>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</si>
  <si>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</si>
  <si>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</si>
  <si>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</si>
  <si>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</si>
  <si>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</si>
  <si>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</si>
  <si>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</si>
  <si>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</si>
  <si>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</si>
  <si>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</si>
  <si>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</si>
  <si>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</si>
  <si>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</si>
  <si>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</si>
  <si>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</si>
  <si>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</si>
  <si>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</si>
  <si>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</si>
  <si>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</si>
  <si>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</si>
  <si>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</si>
  <si>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</si>
  <si>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</si>
  <si>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</si>
  <si>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</si>
  <si>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</si>
  <si>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</si>
  <si>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</si>
  <si>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</si>
  <si>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</si>
  <si>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</si>
  <si>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</si>
  <si>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</si>
  <si>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</si>
  <si>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</si>
  <si>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</si>
  <si>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</si>
  <si>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</si>
  <si>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</si>
  <si>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</si>
  <si>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</si>
  <si>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</si>
  <si>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</si>
  <si>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</si>
  <si>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</si>
  <si>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</si>
  <si>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</si>
  <si>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</si>
  <si>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</si>
  <si>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</si>
  <si>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</si>
  <si>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</si>
  <si>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</si>
  <si>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</si>
  <si>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</si>
  <si>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</si>
  <si>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</si>
  <si>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</si>
  <si>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</si>
  <si>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</si>
  <si>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</si>
  <si>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</si>
  <si>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</si>
  <si>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</si>
  <si>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</si>
  <si>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</si>
  <si>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</si>
  <si>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</si>
  <si>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</si>
  <si>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</si>
  <si>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</si>
  <si>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</si>
  <si>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</si>
  <si>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</si>
  <si>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</si>
  <si>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</si>
  <si>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</si>
  <si>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</si>
  <si>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</si>
  <si>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</si>
  <si>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</si>
  <si>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</si>
  <si>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</si>
  <si>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</si>
  <si>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</si>
  <si>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</si>
  <si>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</si>
  <si>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</si>
  <si>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</si>
  <si>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</si>
  <si>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</si>
  <si>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</si>
  <si>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</si>
  <si>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</si>
  <si>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</si>
  <si>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</si>
  <si>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</si>
  <si>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</si>
  <si>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</si>
  <si>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</si>
  <si>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</si>
  <si>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</si>
  <si>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</si>
  <si>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</si>
  <si>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</si>
  <si>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</si>
  <si>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</si>
  <si>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</si>
  <si>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</si>
  <si>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</si>
  <si>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</si>
  <si>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</si>
  <si>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</si>
  <si>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</si>
  <si>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</si>
  <si>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</si>
  <si>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</si>
  <si>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</si>
  <si>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</si>
  <si>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</si>
  <si>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</si>
  <si>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</si>
  <si>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</si>
  <si>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</si>
  <si>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</si>
  <si>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</si>
  <si>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</si>
  <si>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</si>
  <si>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</si>
  <si>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</si>
  <si>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</si>
  <si>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</si>
  <si>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</si>
  <si>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</si>
  <si>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</si>
  <si>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</si>
  <si>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</si>
  <si>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</si>
  <si>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</si>
  <si>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</si>
  <si>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</si>
  <si>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</si>
  <si>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</si>
  <si>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</si>
  <si>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</si>
  <si>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</si>
  <si>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</si>
  <si>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</si>
  <si>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</si>
  <si>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</si>
  <si>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</si>
  <si>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</si>
  <si>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</si>
  <si>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</si>
  <si>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</si>
  <si>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</si>
  <si>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</si>
  <si>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</si>
  <si>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</si>
  <si>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</si>
  <si>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</si>
  <si>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</si>
  <si>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</si>
  <si>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</si>
  <si>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</si>
  <si>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</si>
  <si>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</si>
  <si>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</si>
  <si>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</si>
  <si>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</si>
  <si>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</si>
  <si>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</si>
  <si>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</si>
  <si>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</si>
  <si>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</si>
  <si>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</si>
  <si>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</si>
  <si>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</si>
  <si>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</si>
  <si>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</si>
  <si>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</si>
  <si>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</si>
  <si>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</si>
  <si>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</si>
  <si>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</si>
  <si>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</si>
  <si>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</si>
  <si>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</si>
  <si>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</si>
  <si>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</si>
  <si>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</si>
  <si>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</si>
  <si>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</si>
  <si>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</si>
  <si>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</si>
  <si>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</si>
  <si>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</si>
  <si>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</si>
  <si>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</si>
  <si>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</si>
  <si>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</si>
  <si>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</si>
  <si>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</si>
  <si>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</si>
  <si>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</si>
  <si>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</si>
  <si>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</si>
  <si>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</si>
  <si>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</si>
  <si>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</si>
  <si>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</si>
  <si>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</si>
  <si>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</si>
  <si>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</si>
  <si>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</si>
  <si>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</si>
  <si>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</si>
  <si>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</si>
  <si>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</si>
  <si>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</si>
  <si>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</si>
  <si>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</si>
  <si>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</si>
  <si>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</si>
  <si>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</si>
  <si>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</si>
  <si>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</si>
  <si>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</si>
  <si>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</si>
  <si>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</si>
  <si>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</si>
  <si>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</si>
  <si>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</si>
  <si>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</si>
  <si>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</si>
  <si>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</si>
  <si>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</si>
  <si>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</si>
  <si>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</si>
  <si>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</si>
  <si>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</si>
  <si>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</si>
  <si>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</si>
  <si>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</si>
  <si>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</si>
  <si>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</si>
  <si>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</si>
  <si>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</si>
  <si>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</si>
  <si>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</si>
  <si>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</si>
  <si>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</si>
  <si>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</si>
  <si>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</si>
  <si>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</si>
  <si>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</si>
  <si>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</si>
  <si>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</si>
  <si>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</si>
  <si>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</si>
  <si>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</si>
  <si>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</si>
  <si>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</si>
  <si>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</si>
  <si>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</si>
  <si>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</si>
  <si>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</si>
  <si>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</si>
  <si>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</si>
  <si>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</si>
  <si>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</si>
  <si>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</si>
  <si>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</si>
  <si>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</si>
  <si>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</si>
  <si>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</si>
  <si>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</si>
  <si>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</si>
  <si>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</si>
  <si>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</si>
  <si>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</si>
  <si>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</si>
  <si>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</si>
  <si>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</si>
  <si>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</si>
  <si>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</si>
  <si>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</si>
  <si>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</si>
  <si>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</si>
  <si>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</si>
  <si>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</si>
  <si>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</si>
  <si>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</si>
  <si>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</si>
  <si>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</si>
  <si>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</si>
  <si>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</si>
  <si>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</si>
  <si>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</si>
  <si>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</si>
  <si>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</si>
  <si>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</si>
  <si>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</si>
  <si>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</si>
  <si>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</si>
  <si>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</si>
  <si>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</si>
  <si>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</si>
  <si>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</si>
  <si>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</si>
  <si>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</si>
  <si>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</si>
  <si>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</si>
  <si>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</si>
  <si>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</si>
  <si>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</si>
  <si>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</si>
  <si>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</si>
  <si>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</si>
  <si>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</si>
  <si>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</si>
  <si>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</si>
  <si>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</si>
  <si>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</si>
  <si>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</si>
  <si>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</si>
  <si>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</si>
  <si>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</si>
  <si>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</si>
  <si>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</si>
  <si>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</si>
  <si>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</si>
  <si>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</si>
  <si>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</si>
  <si>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</si>
  <si>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</si>
  <si>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</si>
  <si>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</si>
  <si>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</si>
  <si>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</si>
  <si>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</si>
  <si>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</si>
  <si>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</si>
  <si>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</si>
  <si>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</si>
  <si>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</si>
  <si>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</si>
  <si>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</si>
  <si>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</si>
  <si>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</si>
  <si>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</si>
  <si>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</si>
  <si>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</si>
  <si>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</si>
  <si>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</si>
  <si>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</si>
  <si>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</si>
  <si>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</si>
  <si>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</si>
  <si>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</si>
  <si>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</si>
  <si>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</si>
  <si>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</si>
  <si>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</si>
  <si>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</si>
  <si>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</si>
  <si>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</si>
  <si>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</si>
  <si>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</si>
  <si>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</si>
  <si>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</si>
  <si>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</si>
  <si>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</si>
  <si>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</si>
  <si>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</si>
  <si>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</si>
  <si>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</si>
  <si>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</si>
  <si>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</si>
  <si>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</si>
  <si>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</si>
  <si>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</si>
  <si>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</si>
  <si>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</si>
  <si>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</si>
  <si>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</si>
  <si>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</si>
  <si>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</si>
  <si>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</si>
  <si>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</si>
  <si>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</si>
  <si>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</si>
  <si>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</si>
  <si>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</si>
  <si>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</si>
  <si>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</si>
  <si>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</si>
  <si>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</si>
  <si>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</si>
  <si>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</si>
  <si>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</si>
  <si>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</si>
  <si>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</si>
  <si>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</si>
  <si>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</si>
  <si>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</si>
  <si>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</si>
  <si>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</si>
  <si>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</si>
  <si>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</si>
  <si>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</si>
  <si>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</si>
  <si>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</si>
  <si>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</si>
  <si>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</si>
  <si>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</si>
  <si>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</si>
  <si>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</si>
  <si>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</si>
  <si>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</si>
  <si>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</si>
  <si>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</si>
  <si>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</si>
  <si>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</si>
  <si>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</si>
  <si>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</si>
  <si>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</si>
  <si>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</si>
  <si>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</si>
  <si>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</si>
  <si>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</si>
  <si>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</si>
  <si>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</si>
  <si>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</si>
  <si>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</si>
  <si>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</si>
  <si>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</si>
  <si>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</si>
  <si>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</si>
  <si>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</si>
  <si>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</si>
  <si>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</si>
  <si>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</si>
  <si>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</si>
  <si>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</si>
  <si>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</si>
  <si>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</si>
  <si>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</si>
  <si>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</si>
  <si>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</si>
  <si>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</si>
  <si>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</si>
  <si>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</si>
  <si>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</si>
  <si>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</si>
  <si>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</si>
  <si>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</si>
  <si>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</si>
  <si>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</si>
  <si>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</si>
  <si>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</si>
  <si>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</si>
  <si>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</si>
  <si>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</si>
  <si>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</si>
  <si>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</si>
  <si>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</si>
  <si>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</si>
  <si>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</si>
  <si>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</si>
  <si>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</si>
  <si>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</si>
  <si>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</si>
  <si>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</si>
  <si>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</si>
  <si>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</si>
  <si>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</si>
  <si>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</si>
  <si>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</si>
  <si>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</si>
  <si>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</si>
  <si>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</si>
  <si>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</si>
  <si>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</si>
  <si>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</si>
  <si>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</si>
  <si>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</si>
  <si>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</si>
  <si>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</si>
  <si>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</si>
  <si>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</si>
  <si>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</si>
  <si>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</si>
  <si>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</si>
  <si>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</si>
  <si>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</si>
  <si>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</si>
  <si>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</si>
  <si>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</si>
  <si>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</si>
  <si>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</si>
  <si>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</si>
  <si>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</si>
  <si>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</si>
  <si>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</si>
  <si>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</si>
  <si>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</si>
  <si>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</si>
  <si>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</si>
  <si>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</si>
  <si>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</si>
  <si>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</si>
  <si>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</si>
  <si>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</si>
  <si>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</si>
  <si>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</si>
  <si>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</si>
  <si>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</si>
  <si>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</si>
  <si>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</si>
  <si>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</si>
  <si>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</si>
  <si>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</si>
  <si>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</si>
  <si>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</si>
  <si>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</si>
  <si>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</si>
  <si>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</si>
  <si>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</si>
  <si>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</si>
  <si>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</si>
  <si>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</si>
  <si>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</si>
  <si>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</si>
  <si>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</si>
  <si>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</si>
  <si>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</si>
  <si>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</si>
  <si>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</si>
  <si>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</si>
  <si>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</si>
  <si>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</si>
  <si>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</si>
  <si>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</si>
  <si>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</si>
  <si>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</si>
  <si>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</si>
  <si>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</si>
  <si>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</si>
  <si>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</si>
  <si>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</si>
  <si>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</si>
  <si>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</si>
  <si>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</si>
  <si>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</si>
  <si>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</si>
  <si>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</si>
  <si>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</si>
  <si>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</si>
  <si>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</si>
  <si>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</si>
  <si>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</si>
  <si>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</si>
  <si>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</si>
  <si>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</si>
  <si>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</si>
  <si>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</si>
  <si>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</si>
  <si>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</si>
  <si>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</si>
  <si>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</si>
  <si>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</si>
  <si>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</si>
  <si>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</si>
  <si>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</si>
  <si>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</si>
  <si>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</si>
  <si>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</si>
  <si>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</si>
  <si>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</si>
  <si>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</si>
  <si>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</si>
  <si>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</si>
  <si>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</si>
  <si>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</si>
  <si>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</si>
  <si>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</si>
  <si>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</si>
  <si>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</si>
  <si>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</si>
  <si>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</si>
  <si>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</si>
  <si>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</si>
  <si>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</si>
  <si>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</si>
  <si>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</si>
  <si>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</si>
  <si>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</si>
  <si>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</si>
  <si>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</si>
  <si>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</si>
  <si>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</si>
  <si>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</si>
  <si>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</si>
  <si>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</si>
  <si>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</si>
  <si>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</si>
  <si>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</si>
  <si>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</si>
  <si>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</si>
  <si>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</si>
  <si>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</si>
  <si>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</si>
  <si>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</si>
  <si>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</si>
  <si>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</si>
  <si>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</si>
  <si>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</si>
  <si>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</si>
  <si>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</si>
  <si>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</si>
  <si>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</si>
  <si>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</si>
  <si>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</si>
  <si>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</si>
  <si>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</si>
  <si>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</si>
  <si>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</si>
  <si>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</si>
  <si>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</si>
  <si>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</si>
  <si>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</si>
  <si>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</si>
  <si>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</si>
  <si>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</si>
  <si>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</si>
  <si>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</si>
  <si>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</si>
  <si>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</si>
  <si>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</si>
  <si>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</si>
  <si>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</si>
  <si>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</si>
  <si>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</si>
  <si>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</si>
  <si>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</si>
  <si>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</si>
  <si>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</si>
  <si>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</si>
  <si>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</si>
  <si>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</si>
  <si>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</si>
  <si>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</si>
  <si>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</si>
  <si>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</si>
  <si>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</si>
  <si>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</si>
  <si>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</si>
  <si>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</si>
  <si>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</si>
  <si>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</si>
  <si>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</si>
  <si>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</si>
  <si>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</si>
  <si>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</si>
  <si>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</si>
  <si>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</si>
  <si>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</si>
  <si>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</si>
  <si>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</si>
  <si>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</si>
  <si>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</si>
  <si>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</si>
  <si>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</si>
  <si>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</si>
  <si>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</si>
  <si>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</si>
  <si>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</si>
  <si>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</si>
  <si>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</si>
  <si>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</si>
  <si>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</si>
  <si>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</si>
  <si>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</si>
  <si>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</si>
  <si>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</si>
  <si>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</si>
  <si>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</si>
  <si>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</si>
  <si>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</si>
  <si>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</si>
  <si>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</si>
  <si>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</si>
  <si>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</si>
  <si>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</si>
  <si>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</si>
  <si>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</si>
  <si>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</si>
  <si>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</si>
  <si>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</si>
  <si>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</si>
  <si>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</si>
  <si>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</si>
  <si>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</si>
  <si>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</si>
  <si>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</si>
  <si>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</si>
  <si>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</si>
  <si>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</si>
  <si>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</si>
  <si>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</si>
  <si>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</si>
  <si>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</si>
  <si>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</si>
  <si>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</si>
  <si>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</si>
  <si>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</si>
  <si>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</si>
  <si>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</si>
  <si>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</si>
  <si>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</si>
  <si>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</si>
  <si>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</si>
  <si>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</si>
  <si>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</si>
  <si>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</si>
  <si>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</si>
  <si>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</si>
  <si>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</si>
  <si>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</si>
  <si>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</si>
  <si>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</si>
  <si>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</si>
  <si>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</si>
  <si>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</si>
  <si>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</si>
  <si>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</si>
  <si>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</si>
  <si>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</si>
  <si>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</si>
  <si>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</si>
  <si>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</si>
  <si>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</si>
  <si>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</si>
  <si>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</si>
  <si>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</si>
  <si>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</si>
  <si>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</si>
  <si>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</si>
  <si>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</si>
  <si>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</si>
  <si>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</si>
  <si>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</si>
  <si>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</si>
  <si>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</si>
  <si>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</si>
  <si>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</si>
  <si>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</si>
  <si>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</si>
  <si>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</si>
  <si>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</si>
  <si>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</si>
  <si>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</si>
  <si>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</si>
  <si>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</si>
  <si>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</si>
  <si>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</si>
  <si>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</si>
  <si>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</si>
  <si>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</si>
  <si>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</si>
  <si>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</si>
  <si>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</si>
  <si>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</si>
  <si>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</si>
  <si>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</si>
  <si>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</si>
  <si>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</si>
  <si>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</si>
  <si>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</si>
  <si>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</si>
  <si>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</si>
  <si>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</si>
  <si>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</si>
  <si>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</si>
  <si>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</si>
  <si>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</si>
  <si>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</si>
  <si>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</si>
  <si>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</si>
  <si>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</si>
  <si>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</si>
  <si>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</si>
  <si>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</si>
  <si>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</si>
  <si>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</si>
  <si>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</si>
  <si>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</si>
  <si>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</si>
  <si>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</si>
  <si>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</si>
  <si>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</si>
  <si>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</si>
  <si>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</si>
  <si>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</si>
  <si>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</si>
  <si>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</si>
  <si>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</si>
  <si>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</si>
  <si>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</si>
  <si>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</si>
  <si>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</si>
  <si>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</si>
  <si>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</si>
  <si>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</si>
  <si>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</si>
  <si>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</si>
  <si>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</si>
  <si>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</si>
  <si>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</si>
  <si>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</si>
  <si>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</si>
  <si>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</si>
  <si>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</si>
  <si>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</si>
  <si>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</si>
  <si>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</si>
  <si>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</si>
  <si>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</si>
  <si>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</si>
  <si>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</si>
  <si>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</si>
  <si>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</si>
  <si>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</si>
  <si>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</si>
  <si>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</si>
  <si>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</si>
  <si>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</si>
  <si>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</si>
  <si>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</si>
  <si>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</si>
  <si>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</si>
  <si>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</si>
  <si>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</si>
  <si>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</si>
  <si>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</si>
  <si>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</si>
  <si>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</si>
  <si>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</si>
  <si>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</si>
  <si>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</si>
  <si>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</si>
  <si>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</si>
  <si>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</si>
  <si>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</si>
  <si>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</si>
  <si>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</si>
  <si>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</si>
  <si>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</si>
  <si>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</si>
  <si>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</si>
  <si>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</si>
  <si>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</si>
  <si>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</si>
  <si>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</si>
  <si>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</si>
  <si>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</si>
  <si>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</si>
  <si>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</si>
  <si>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</si>
  <si>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</si>
  <si>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</si>
  <si>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</si>
  <si>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</si>
  <si>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</si>
  <si>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</si>
  <si>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</si>
  <si>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</si>
  <si>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</si>
  <si>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</si>
  <si>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</si>
  <si>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</si>
  <si>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</si>
  <si>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</si>
  <si>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</si>
  <si>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</si>
  <si>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</si>
  <si>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</si>
  <si>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</si>
  <si>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</si>
  <si>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</si>
  <si>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</si>
  <si>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</si>
  <si>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</si>
  <si>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</si>
  <si>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</si>
  <si>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</si>
  <si>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</si>
  <si>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</si>
  <si>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</si>
  <si>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</si>
  <si>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</si>
  <si>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</si>
  <si>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</si>
  <si>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</si>
  <si>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</si>
  <si>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</si>
  <si>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</si>
  <si>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</si>
  <si>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</si>
  <si>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</si>
  <si>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</si>
  <si>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</si>
  <si>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</si>
  <si>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</si>
  <si>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</si>
  <si>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</si>
  <si>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</si>
  <si>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</si>
  <si>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</si>
  <si>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</si>
  <si>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</si>
  <si>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</si>
  <si>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</si>
  <si>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</si>
  <si>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</si>
  <si>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</si>
  <si>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</si>
  <si>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</si>
  <si>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</si>
  <si>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</si>
  <si>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</si>
  <si>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</si>
  <si>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</si>
  <si>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</si>
  <si>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</si>
  <si>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</si>
  <si>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</si>
  <si>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</si>
  <si>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</si>
  <si>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</si>
  <si>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</si>
  <si>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</si>
  <si>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</si>
  <si>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</si>
  <si>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</si>
  <si>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</si>
  <si>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</si>
  <si>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</si>
  <si>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</si>
  <si>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</si>
  <si>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</si>
  <si>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</si>
  <si>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</si>
  <si>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</si>
  <si>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</si>
  <si>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</si>
  <si>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</si>
  <si>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</si>
  <si>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</si>
  <si>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</si>
  <si>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</si>
  <si>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</si>
  <si>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</si>
  <si>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</si>
  <si>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</si>
  <si>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</si>
  <si>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</si>
  <si>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</si>
  <si>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</si>
  <si>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</si>
  <si>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</si>
  <si>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</si>
  <si>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</si>
  <si>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</si>
  <si>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</si>
  <si>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</si>
  <si>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</si>
  <si>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</si>
  <si>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</si>
  <si>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</si>
  <si>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</si>
  <si>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</si>
  <si>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</si>
  <si>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</si>
  <si>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</si>
  <si>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</si>
  <si>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</si>
  <si>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</si>
  <si>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</si>
  <si>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</si>
  <si>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</si>
  <si>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</si>
  <si>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</si>
  <si>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</si>
  <si>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</si>
  <si>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</si>
  <si>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</si>
  <si>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</si>
  <si>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</si>
  <si>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</si>
  <si>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</si>
  <si>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</si>
  <si>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</si>
  <si>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</si>
  <si>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</si>
  <si>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</si>
  <si>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</si>
  <si>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</si>
  <si>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</si>
  <si>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</si>
  <si>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</si>
  <si>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</si>
  <si>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</si>
  <si>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</si>
  <si>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</si>
  <si>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</si>
  <si>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</si>
  <si>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</si>
  <si>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</si>
  <si>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</si>
  <si>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</si>
  <si>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</si>
  <si>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</si>
  <si>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</si>
  <si>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</si>
  <si>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</si>
  <si>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</si>
  <si>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</si>
  <si>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</si>
  <si>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</si>
  <si>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</si>
  <si>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</si>
  <si>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</si>
  <si>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</si>
  <si>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</si>
  <si>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</si>
  <si>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</si>
  <si>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</si>
  <si>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</si>
  <si>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</si>
  <si>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</si>
  <si>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</si>
  <si>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</si>
  <si>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</si>
  <si>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</si>
  <si>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</si>
  <si>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</si>
  <si>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</si>
  <si>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</si>
  <si>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</si>
  <si>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</si>
  <si>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</si>
  <si>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</si>
  <si>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</si>
  <si>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</si>
  <si>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</si>
  <si>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</si>
  <si>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</si>
  <si>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</si>
  <si>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</si>
  <si>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</si>
  <si>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</si>
  <si>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</si>
  <si>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</si>
  <si>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</si>
  <si>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</si>
  <si>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</si>
  <si>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</si>
  <si>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</si>
  <si>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</si>
  <si>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</si>
  <si>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</si>
  <si>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</si>
  <si>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</si>
  <si>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</si>
  <si>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</si>
  <si>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</si>
  <si>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</si>
  <si>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</si>
  <si>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</si>
  <si>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</si>
  <si>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</si>
  <si>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</si>
  <si>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</si>
  <si>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</si>
  <si>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</si>
  <si>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</si>
  <si>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</si>
  <si>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</si>
  <si>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</si>
  <si>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</si>
  <si>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</si>
  <si>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</si>
  <si>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</si>
  <si>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</si>
  <si>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</si>
  <si>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</si>
  <si>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</si>
  <si>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</si>
  <si>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</si>
  <si>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</si>
  <si>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</si>
  <si>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</si>
  <si>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</si>
  <si>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</si>
  <si>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</si>
  <si>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</si>
  <si>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</si>
  <si>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</si>
  <si>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</si>
  <si>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</si>
  <si>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</si>
  <si>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</si>
  <si>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</si>
  <si>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</si>
  <si>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</si>
  <si>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</si>
  <si>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</si>
  <si>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</si>
  <si>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</si>
  <si>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</si>
  <si>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</si>
  <si>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</si>
  <si>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</si>
  <si>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</si>
  <si>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</si>
  <si>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</si>
  <si>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</si>
  <si>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</si>
  <si>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</si>
  <si>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</si>
  <si>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</si>
  <si>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</si>
  <si>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</si>
  <si>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</si>
  <si>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</si>
  <si>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</si>
  <si>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</si>
  <si>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</si>
  <si>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</si>
  <si>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</si>
  <si>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</si>
  <si>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</si>
  <si>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</si>
  <si>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</si>
  <si>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</si>
  <si>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</si>
  <si>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</si>
  <si>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</si>
  <si>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</si>
  <si>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</si>
  <si>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</si>
  <si>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</si>
  <si>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</si>
  <si>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</si>
  <si>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</si>
  <si>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</si>
  <si>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</si>
  <si>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</si>
  <si>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</si>
  <si>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</si>
  <si>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</si>
  <si>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</si>
  <si>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</si>
  <si>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</si>
  <si>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</si>
  <si>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</si>
  <si>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</si>
  <si>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</si>
  <si>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</si>
  <si>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</si>
  <si>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</si>
  <si>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</si>
  <si>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</si>
  <si>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</si>
  <si>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</si>
  <si>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</si>
  <si>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</si>
  <si>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</si>
  <si>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</si>
  <si>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</si>
  <si>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</si>
  <si>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</si>
  <si>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</si>
  <si>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</si>
  <si>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</si>
  <si>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</si>
  <si>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</si>
  <si>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</si>
  <si>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</si>
  <si>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</si>
  <si>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</si>
  <si>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</si>
  <si>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</si>
  <si>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</si>
  <si>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</si>
  <si>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</si>
  <si>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</si>
  <si>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</si>
  <si>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</si>
  <si>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</si>
  <si>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</si>
  <si>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</si>
  <si>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</si>
  <si>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</si>
  <si>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</si>
  <si>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</si>
  <si>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</si>
  <si>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</si>
  <si>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</si>
  <si>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</si>
  <si>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</si>
  <si>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</si>
  <si>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</si>
  <si>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</si>
  <si>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</si>
  <si>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</si>
  <si>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</si>
  <si>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</si>
  <si>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</si>
  <si>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</si>
  <si>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</si>
  <si>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</si>
  <si>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</si>
  <si>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</si>
  <si>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</si>
  <si>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</si>
  <si>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</si>
  <si>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</si>
  <si>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</si>
  <si>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</si>
  <si>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</si>
  <si>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</si>
  <si>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</si>
  <si>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</si>
  <si>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</si>
  <si>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</si>
  <si>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</si>
  <si>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</si>
  <si>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</si>
  <si>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</si>
  <si>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</si>
  <si>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</si>
  <si>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</si>
  <si>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</si>
  <si>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</si>
  <si>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</si>
  <si>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</si>
  <si>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</si>
  <si>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</si>
  <si>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</si>
  <si>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</si>
  <si>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</si>
  <si>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</si>
  <si>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</si>
  <si>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</si>
  <si>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</si>
  <si>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</si>
  <si>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</si>
  <si>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</si>
  <si>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</si>
  <si>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</si>
  <si>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</si>
  <si>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</si>
  <si>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</si>
  <si>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</si>
  <si>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</si>
  <si>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</si>
  <si>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</si>
  <si>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</si>
  <si>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</si>
  <si>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</si>
  <si>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</si>
  <si>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</si>
  <si>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</si>
  <si>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</si>
  <si>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</si>
  <si>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</si>
  <si>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</si>
  <si>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</si>
  <si>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</si>
  <si>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</si>
  <si>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</si>
  <si>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</si>
  <si>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</si>
  <si>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</si>
  <si>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</si>
  <si>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</si>
  <si>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</si>
  <si>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</si>
  <si>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</si>
  <si>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</si>
  <si>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</si>
  <si>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</si>
  <si>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</si>
  <si>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</si>
  <si>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</si>
  <si>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</si>
  <si>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</si>
  <si>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</si>
  <si>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</si>
  <si>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</si>
  <si>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</si>
  <si>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</si>
  <si>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</si>
  <si>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</si>
  <si>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</si>
  <si>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</si>
  <si>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</si>
  <si>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</si>
  <si>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</si>
  <si>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</si>
  <si>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</si>
  <si>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</si>
  <si>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</si>
  <si>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</si>
  <si>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</si>
  <si>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</si>
  <si>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</si>
  <si>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</si>
  <si>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</si>
  <si>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</si>
  <si>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</si>
  <si>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</si>
  <si>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</si>
  <si>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</si>
  <si>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</si>
  <si>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</si>
  <si>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</si>
  <si>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</si>
  <si>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</si>
  <si>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</si>
  <si>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</si>
  <si>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</si>
  <si>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</si>
  <si>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</si>
  <si>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</si>
  <si>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</si>
  <si>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</si>
  <si>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</si>
  <si>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</si>
  <si>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</si>
  <si>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</si>
  <si>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</si>
  <si>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</si>
  <si>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</si>
  <si>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</si>
  <si>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</si>
  <si>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</si>
  <si>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</si>
  <si>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</si>
  <si>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</si>
  <si>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</si>
  <si>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</si>
  <si>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</si>
  <si>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</si>
  <si>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</si>
  <si>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</si>
  <si>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</si>
  <si>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</si>
  <si>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</si>
  <si>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</si>
  <si>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</si>
  <si>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</si>
  <si>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</si>
  <si>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</si>
  <si>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</si>
  <si>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</si>
  <si>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</si>
  <si>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</si>
  <si>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</si>
  <si>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</si>
  <si>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</si>
  <si>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</si>
  <si>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</si>
  <si>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</si>
  <si>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</si>
  <si>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</si>
  <si>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</si>
  <si>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</si>
  <si>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</si>
  <si>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</si>
  <si>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</si>
  <si>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</si>
  <si>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</si>
  <si>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</si>
  <si>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</si>
  <si>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</si>
  <si>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</si>
  <si>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</si>
  <si>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</si>
  <si>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</si>
  <si>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</si>
  <si>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</si>
  <si>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</si>
  <si>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</si>
  <si>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</si>
  <si>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</si>
  <si>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</si>
  <si>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</si>
  <si>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</si>
  <si>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</si>
  <si>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</si>
  <si>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</si>
  <si>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</si>
  <si>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</si>
  <si>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</si>
  <si>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</si>
  <si>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</si>
  <si>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</si>
  <si>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</si>
  <si>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</si>
  <si>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</si>
  <si>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</si>
  <si>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</si>
  <si>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</si>
  <si>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</si>
  <si>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</si>
  <si>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</si>
  <si>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</si>
  <si>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</si>
  <si>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</si>
  <si>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</si>
  <si>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</si>
  <si>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</si>
  <si>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</si>
  <si>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</si>
  <si>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</si>
  <si>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</si>
  <si>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</si>
  <si>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</si>
  <si>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</si>
  <si>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</si>
  <si>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</si>
  <si>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</si>
  <si>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</si>
  <si>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</si>
  <si>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</si>
  <si>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</si>
  <si>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</si>
  <si>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</si>
  <si>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</si>
  <si>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</si>
  <si>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</si>
  <si>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</si>
  <si>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</si>
  <si>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</si>
  <si>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</si>
  <si>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</si>
  <si>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</si>
  <si>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</si>
  <si>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</si>
  <si>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</si>
  <si>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</si>
  <si>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</si>
  <si>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</si>
  <si>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</si>
  <si>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</si>
  <si>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</si>
  <si>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</si>
  <si>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</si>
  <si>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</si>
  <si>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</si>
  <si>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</si>
  <si>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</si>
  <si>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</si>
  <si>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</si>
  <si>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</si>
  <si>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</si>
  <si>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</si>
  <si>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</si>
  <si>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</si>
  <si>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</si>
  <si>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</si>
  <si>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</si>
  <si>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</si>
  <si>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</si>
  <si>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</si>
  <si>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</si>
  <si>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</si>
  <si>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</si>
  <si>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</si>
  <si>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</si>
  <si>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</si>
  <si>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</si>
  <si>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</si>
  <si>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</si>
  <si>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</si>
  <si>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</si>
  <si>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</si>
  <si>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</si>
  <si>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</si>
  <si>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</si>
  <si>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</si>
  <si>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</si>
  <si>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</si>
  <si>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</si>
  <si>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</si>
  <si>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</si>
  <si>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</si>
  <si>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</si>
  <si>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</si>
  <si>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</si>
  <si>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</si>
  <si>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</si>
  <si>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</si>
  <si>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</si>
  <si>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</si>
  <si>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</si>
  <si>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</si>
  <si>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</si>
  <si>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</si>
  <si>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</si>
  <si>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</si>
  <si>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</si>
  <si>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</si>
  <si>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</si>
  <si>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</si>
  <si>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</si>
  <si>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</si>
  <si>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</si>
  <si>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</si>
  <si>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</si>
  <si>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</si>
  <si>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</si>
  <si>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</si>
  <si>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</si>
  <si>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</si>
  <si>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</si>
  <si>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</si>
  <si>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</si>
  <si>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</si>
  <si>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</si>
  <si>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</si>
  <si>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</si>
  <si>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</si>
  <si>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</si>
  <si>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</si>
  <si>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</si>
  <si>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</si>
  <si>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</si>
  <si>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</si>
  <si>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</si>
  <si>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</si>
  <si>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</si>
  <si>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</si>
  <si>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</si>
  <si>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</si>
  <si>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</si>
  <si>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</si>
  <si>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</si>
  <si>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</si>
  <si>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</si>
  <si>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</si>
  <si>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</si>
  <si>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</si>
  <si>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</si>
  <si>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</si>
  <si>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</si>
  <si>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</si>
  <si>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</si>
  <si>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</si>
  <si>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</si>
  <si>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</si>
  <si>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</si>
  <si>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</si>
  <si>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</si>
  <si>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</si>
  <si>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</si>
  <si>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</si>
  <si>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</si>
  <si>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</si>
  <si>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</si>
  <si>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</si>
  <si>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</si>
  <si>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</si>
  <si>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</si>
  <si>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</si>
  <si>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</si>
  <si>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</si>
  <si>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</si>
  <si>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</si>
  <si>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</si>
  <si>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</si>
  <si>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</si>
  <si>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</si>
  <si>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</si>
  <si>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</si>
  <si>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</si>
  <si>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</si>
  <si>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</si>
  <si>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</si>
  <si>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</si>
  <si>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</si>
  <si>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</si>
  <si>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</si>
  <si>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</si>
  <si>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</si>
  <si>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</si>
  <si>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</si>
  <si>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</si>
  <si>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</si>
  <si>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</si>
  <si>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</si>
  <si>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</si>
  <si>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</si>
  <si>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</si>
  <si>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</si>
  <si>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</si>
  <si>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</si>
  <si>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</si>
  <si>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</si>
  <si>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</si>
  <si>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</si>
  <si>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</si>
  <si>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</si>
  <si>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</si>
  <si>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</si>
  <si>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</si>
  <si>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</si>
  <si>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</si>
  <si>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</si>
  <si>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</si>
  <si>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</si>
  <si>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</si>
  <si>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</si>
  <si>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</si>
  <si>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</si>
  <si>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</si>
  <si>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</si>
  <si>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</si>
  <si>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</si>
  <si>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</si>
  <si>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</si>
  <si>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</si>
  <si>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</si>
  <si>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</si>
  <si>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</si>
  <si>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</si>
  <si>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</si>
  <si>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</si>
  <si>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</si>
  <si>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</si>
  <si>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</si>
  <si>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</si>
  <si>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</si>
  <si>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</si>
  <si>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</si>
  <si>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</si>
  <si>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</si>
  <si>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</si>
  <si>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</si>
  <si>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</si>
  <si>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</si>
  <si>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</si>
  <si>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</si>
  <si>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</si>
  <si>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</si>
  <si>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</si>
  <si>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</si>
  <si>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</si>
  <si>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</si>
  <si>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</si>
  <si>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</si>
  <si>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</si>
  <si>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</si>
  <si>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</si>
  <si>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</si>
  <si>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</si>
  <si>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</si>
  <si>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</si>
  <si>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</si>
  <si>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</si>
  <si>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</si>
  <si>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</si>
  <si>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</si>
  <si>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</si>
  <si>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</si>
  <si>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</si>
  <si>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</si>
  <si>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</si>
  <si>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</si>
  <si>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</si>
  <si>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</si>
  <si>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</si>
  <si>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</si>
  <si>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</si>
  <si>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</si>
  <si>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</si>
  <si>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</si>
  <si>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</si>
  <si>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</si>
  <si>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</si>
  <si>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</si>
  <si>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</si>
  <si>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</si>
  <si>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</si>
  <si>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</si>
  <si>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</si>
  <si>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</si>
  <si>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</si>
  <si>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</si>
  <si>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</si>
  <si>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</si>
  <si>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</si>
  <si>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</si>
  <si>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</si>
  <si>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</si>
  <si>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</si>
  <si>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</si>
  <si>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</si>
  <si>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</si>
  <si>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</si>
  <si>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</si>
  <si>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</si>
  <si>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</si>
  <si>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</si>
  <si>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</si>
  <si>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</si>
  <si>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</si>
  <si>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</si>
  <si>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</si>
  <si>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</si>
  <si>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</si>
  <si>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</si>
  <si>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</si>
  <si>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</si>
  <si>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</si>
  <si>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</si>
  <si>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</si>
  <si>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</si>
  <si>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</si>
  <si>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</si>
  <si>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</si>
  <si>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</si>
  <si>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</si>
  <si>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</si>
  <si>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</si>
  <si>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</si>
  <si>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</si>
  <si>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</si>
  <si>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</si>
  <si>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</si>
  <si>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</si>
  <si>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</si>
  <si>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</si>
  <si>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</si>
  <si>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</si>
  <si>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</si>
  <si>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</si>
  <si>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</si>
  <si>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</si>
  <si>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</si>
  <si>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</si>
  <si>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</si>
  <si>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</si>
  <si>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</si>
  <si>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</si>
  <si>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</si>
  <si>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</si>
  <si>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</si>
  <si>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</si>
  <si>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</si>
  <si>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</si>
  <si>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</si>
  <si>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</si>
  <si>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</si>
  <si>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</si>
  <si>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</si>
  <si>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</si>
  <si>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</si>
  <si>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</si>
  <si>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</si>
  <si>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</si>
  <si>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</si>
  <si>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</si>
  <si>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</si>
  <si>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</si>
  <si>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</si>
  <si>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</si>
  <si>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</si>
  <si>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</si>
  <si>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</si>
  <si>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</si>
  <si>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</si>
  <si>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</si>
  <si>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</si>
  <si>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</si>
  <si>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</si>
  <si>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</si>
  <si>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</si>
  <si>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</si>
  <si>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</si>
  <si>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</si>
  <si>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</si>
  <si>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</si>
  <si>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</si>
  <si>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</si>
  <si>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</si>
  <si>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</si>
  <si>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</si>
  <si>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</si>
  <si>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</si>
  <si>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</si>
  <si>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</si>
  <si>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</si>
  <si>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</si>
  <si>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</si>
  <si>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</si>
  <si>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</si>
  <si>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</si>
  <si>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</si>
  <si>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</si>
  <si>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</si>
  <si>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</si>
  <si>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</si>
  <si>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</si>
  <si>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</si>
  <si>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</si>
  <si>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</si>
  <si>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</si>
  <si>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</si>
  <si>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</si>
  <si>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</si>
  <si>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</si>
  <si>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</si>
  <si>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</si>
  <si>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</si>
  <si>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</si>
  <si>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</si>
  <si>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</si>
  <si>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</si>
  <si>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</si>
  <si>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</si>
  <si>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</si>
  <si>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</si>
  <si>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</si>
  <si>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</si>
  <si>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</si>
  <si>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</si>
  <si>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</si>
  <si>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</si>
  <si>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</si>
  <si>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</si>
  <si>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</si>
  <si>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</si>
  <si>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</si>
  <si>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</si>
  <si>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</si>
  <si>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</si>
  <si>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</si>
  <si>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</si>
  <si>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</si>
  <si>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</si>
  <si>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</si>
  <si>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</si>
  <si>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</si>
  <si>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</si>
  <si>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</si>
  <si>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</si>
  <si>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</si>
  <si>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</si>
  <si>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</si>
  <si>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</si>
  <si>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</si>
  <si>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</si>
  <si>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</si>
  <si>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</si>
  <si>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</si>
  <si>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</si>
  <si>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</si>
  <si>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</si>
  <si>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</si>
  <si>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</si>
  <si>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</si>
  <si>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</si>
  <si>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</si>
  <si>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</si>
  <si>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</si>
  <si>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</si>
  <si>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</si>
  <si>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</si>
  <si>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</si>
  <si>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</si>
  <si>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</si>
  <si>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</si>
  <si>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</si>
  <si>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</si>
  <si>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</si>
  <si>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</si>
  <si>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</si>
  <si>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</si>
  <si>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</si>
  <si>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</si>
  <si>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</si>
  <si>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</si>
  <si>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</si>
  <si>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</si>
  <si>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</si>
  <si>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</si>
  <si>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</si>
  <si>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</si>
  <si>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</si>
  <si>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</si>
  <si>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</si>
  <si>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</si>
  <si>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</si>
  <si>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</si>
  <si>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</si>
  <si>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</si>
  <si>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</si>
  <si>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</si>
  <si>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</si>
  <si>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</si>
  <si>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</si>
  <si>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</si>
  <si>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</si>
  <si>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</si>
  <si>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</si>
  <si>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</si>
  <si>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</si>
  <si>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</si>
  <si>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</si>
  <si>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</si>
  <si>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</si>
  <si>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</si>
  <si>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</si>
  <si>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</si>
  <si>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</si>
  <si>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</si>
  <si>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</si>
  <si>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</si>
  <si>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</si>
  <si>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</si>
  <si>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</si>
  <si>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</si>
  <si>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</si>
  <si>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</si>
  <si>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</si>
  <si>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</si>
  <si>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</si>
  <si>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</si>
  <si>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</si>
  <si>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</si>
  <si>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</si>
  <si>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</si>
  <si>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</si>
  <si>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</si>
  <si>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</si>
  <si>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</si>
  <si>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</si>
  <si>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</si>
  <si>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</si>
  <si>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</si>
  <si>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</si>
  <si>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</si>
  <si>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</si>
  <si>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</si>
  <si>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</si>
  <si>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</si>
  <si>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</si>
  <si>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</si>
  <si>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</si>
  <si>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</si>
  <si>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</si>
  <si>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</si>
  <si>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</si>
  <si>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</si>
  <si>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</si>
  <si>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</si>
  <si>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</si>
  <si>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</si>
  <si>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</si>
  <si>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</si>
  <si>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</si>
  <si>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</si>
  <si>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</si>
  <si>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</si>
  <si>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</si>
  <si>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</si>
  <si>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</si>
  <si>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</si>
  <si>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</si>
  <si>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</si>
  <si>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</si>
  <si>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</si>
  <si>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</si>
  <si>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</si>
  <si>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</si>
  <si>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</si>
  <si>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</si>
  <si>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</si>
  <si>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</si>
  <si>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</si>
  <si>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</si>
  <si>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</si>
  <si>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</si>
  <si>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</si>
  <si>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</si>
  <si>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</si>
  <si>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</si>
  <si>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</si>
  <si>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</si>
  <si>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</si>
  <si>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</si>
  <si>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</si>
  <si>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</si>
  <si>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</si>
  <si>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</si>
  <si>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</si>
  <si>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</si>
  <si>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</si>
  <si>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</si>
  <si>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</si>
  <si>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</si>
  <si>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</si>
  <si>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</si>
  <si>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</si>
  <si>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</si>
  <si>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</si>
  <si>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</si>
  <si>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</si>
  <si>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</si>
  <si>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</si>
  <si>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</si>
  <si>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</si>
  <si>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</si>
  <si>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</si>
  <si>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</si>
  <si>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</si>
  <si>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</si>
  <si>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</si>
  <si>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</si>
  <si>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</si>
  <si>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</si>
  <si>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</si>
  <si>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</si>
  <si>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</si>
  <si>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</si>
  <si>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</si>
  <si>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</si>
  <si>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</si>
  <si>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</si>
  <si>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</si>
  <si>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</si>
  <si>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</si>
  <si>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</si>
  <si>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</si>
  <si>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</si>
  <si>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</si>
  <si>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</si>
  <si>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</si>
  <si>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</si>
  <si>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</si>
  <si>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</si>
  <si>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</si>
  <si>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</si>
  <si>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</si>
  <si>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</si>
  <si>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</si>
  <si>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</si>
  <si>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</si>
  <si>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</si>
  <si>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</si>
  <si>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</si>
  <si>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</si>
  <si>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</si>
  <si>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</si>
  <si>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</si>
  <si>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</si>
  <si>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</si>
  <si>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</si>
  <si>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</si>
  <si>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</si>
  <si>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</si>
  <si>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</si>
  <si>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</si>
  <si>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</si>
  <si>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</si>
  <si>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</si>
  <si>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</si>
  <si>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</si>
  <si>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</si>
  <si>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</si>
  <si>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</si>
  <si>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</si>
  <si>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</si>
  <si>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</si>
  <si>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</si>
  <si>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</si>
  <si>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</si>
  <si>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</si>
  <si>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</si>
  <si>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</si>
  <si>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</si>
  <si>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</si>
  <si>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</si>
  <si>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</si>
  <si>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</si>
  <si>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</si>
  <si>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</si>
  <si>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</si>
  <si>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</si>
  <si>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</si>
  <si>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</si>
  <si>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</si>
  <si>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</si>
  <si>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</si>
  <si>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</si>
  <si>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</si>
  <si>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</si>
  <si>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</si>
  <si>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</si>
  <si>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</si>
  <si>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</si>
  <si>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</si>
  <si>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</si>
  <si>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</si>
  <si>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</si>
  <si>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</si>
  <si>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</si>
  <si>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</si>
  <si>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</si>
  <si>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</si>
  <si>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</si>
  <si>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</si>
  <si>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</si>
  <si>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</si>
  <si>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</si>
  <si>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</si>
  <si>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</si>
  <si>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</si>
  <si>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</si>
  <si>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</si>
  <si>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</si>
  <si>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</si>
  <si>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</si>
  <si>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</si>
  <si>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</si>
  <si>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</si>
  <si>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</si>
  <si>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</si>
  <si>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</si>
  <si>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</si>
  <si>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</si>
  <si>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</si>
  <si>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</si>
  <si>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</si>
  <si>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</si>
  <si>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</si>
  <si>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</si>
  <si>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</si>
  <si>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</si>
  <si>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</si>
  <si>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</si>
  <si>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</si>
  <si>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</si>
  <si>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</si>
  <si>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</si>
  <si>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</si>
  <si>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</si>
  <si>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</si>
  <si>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</si>
  <si>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</si>
  <si>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</si>
  <si>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</si>
  <si>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</si>
  <si>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</si>
  <si>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</si>
  <si>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</si>
  <si>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</si>
  <si>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</si>
  <si>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</si>
  <si>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</si>
  <si>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</si>
  <si>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</si>
  <si>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</si>
  <si>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</si>
  <si>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</si>
  <si>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</si>
  <si>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</si>
  <si>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</si>
  <si>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</si>
  <si>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</si>
  <si>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</si>
  <si>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</si>
  <si>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</si>
  <si>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</si>
  <si>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</si>
  <si>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</si>
  <si>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</si>
  <si>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</si>
  <si>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</si>
  <si>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</si>
  <si>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</si>
  <si>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</si>
  <si>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</si>
  <si>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</si>
  <si>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</si>
  <si>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</si>
  <si>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</si>
  <si>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</si>
  <si>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</si>
  <si>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</si>
  <si>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</si>
  <si>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</si>
  <si>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</si>
  <si>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</si>
  <si>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</si>
  <si>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</si>
  <si>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</si>
  <si>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</si>
  <si>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</si>
  <si>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</si>
  <si>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</si>
  <si>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</si>
  <si>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</si>
  <si>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</si>
  <si>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</si>
  <si>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</si>
  <si>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</si>
  <si>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</si>
  <si>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</si>
  <si>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</si>
  <si>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</si>
  <si>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</si>
  <si>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</si>
  <si>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</si>
  <si>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</si>
  <si>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</si>
  <si>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</si>
  <si>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</si>
  <si>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</si>
  <si>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</si>
  <si>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</si>
  <si>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</si>
  <si>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</si>
  <si>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</si>
  <si>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</si>
  <si>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</si>
  <si>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</si>
  <si>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</si>
  <si>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</si>
  <si>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</si>
  <si>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</si>
  <si>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</si>
  <si>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</si>
  <si>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</si>
  <si>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</si>
  <si>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</si>
  <si>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</si>
  <si>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</si>
  <si>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</si>
  <si>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</si>
  <si>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</si>
  <si>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</si>
  <si>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</si>
  <si>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</si>
  <si>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</si>
  <si>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</si>
  <si>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</si>
  <si>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</si>
  <si>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</si>
  <si>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</si>
  <si>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</si>
  <si>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</si>
  <si>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</si>
  <si>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</si>
  <si>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</si>
  <si>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</si>
  <si>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</si>
  <si>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</si>
  <si>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</si>
  <si>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</si>
  <si>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</si>
  <si>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</si>
  <si>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</si>
  <si>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</si>
  <si>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</si>
  <si>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</si>
  <si>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</si>
  <si>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</si>
  <si>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</si>
  <si>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</si>
  <si>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</si>
  <si>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</si>
  <si>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</si>
  <si>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</si>
  <si>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</si>
  <si>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</si>
  <si>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</si>
  <si>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</si>
  <si>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</si>
  <si>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</si>
  <si>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</si>
  <si>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</si>
  <si>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</si>
  <si>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</si>
  <si>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</si>
  <si>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</si>
  <si>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</si>
  <si>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</si>
  <si>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</si>
  <si>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</si>
  <si>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</si>
  <si>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</si>
  <si>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</si>
  <si>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</si>
  <si>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</si>
  <si>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</si>
  <si>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</si>
  <si>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</si>
  <si>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</si>
  <si>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</si>
  <si>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</si>
  <si>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</si>
  <si>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</si>
  <si>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</si>
  <si>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</si>
  <si>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</si>
  <si>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</si>
  <si>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</si>
  <si>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</si>
  <si>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</si>
  <si>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</si>
  <si>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</si>
  <si>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</si>
  <si>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</si>
  <si>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</si>
  <si>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</si>
  <si>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</si>
  <si>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</si>
  <si>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</si>
  <si>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</si>
  <si>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</si>
  <si>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</si>
  <si>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</si>
  <si>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</si>
  <si>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</si>
  <si>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</si>
  <si>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</si>
  <si>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</si>
  <si>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</si>
  <si>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</si>
  <si>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</si>
  <si>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</si>
  <si>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</si>
  <si>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</si>
  <si>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</si>
  <si>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</si>
  <si>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</si>
  <si>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</si>
  <si>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</si>
  <si>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</si>
  <si>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</si>
  <si>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</si>
  <si>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</si>
  <si>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</si>
  <si>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</si>
  <si>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</si>
  <si>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</si>
  <si>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</si>
  <si>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</si>
  <si>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</si>
  <si>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</si>
  <si>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</si>
  <si>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</si>
  <si>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</si>
  <si>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</si>
  <si>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</si>
  <si>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</si>
  <si>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</si>
  <si>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</si>
  <si>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</si>
  <si>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</si>
  <si>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</si>
  <si>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</si>
  <si>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</si>
  <si>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</si>
  <si>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</si>
  <si>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</si>
  <si>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</si>
  <si>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</si>
  <si>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</si>
  <si>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</si>
  <si>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</si>
  <si>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</si>
  <si>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</si>
  <si>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</si>
  <si>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</si>
  <si>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</si>
  <si>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</si>
  <si>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</si>
  <si>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</si>
  <si>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</si>
  <si>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</si>
  <si>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</si>
  <si>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</si>
  <si>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</si>
  <si>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</si>
  <si>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</si>
  <si>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</si>
  <si>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</si>
  <si>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</si>
  <si>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</si>
  <si>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</si>
  <si>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</si>
  <si>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</si>
  <si>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</si>
  <si>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</si>
  <si>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</si>
  <si>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</si>
  <si>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</si>
  <si>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</si>
  <si>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</si>
  <si>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</si>
  <si>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</si>
  <si>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</si>
  <si>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</si>
  <si>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</si>
  <si>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</si>
  <si>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</si>
  <si>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</si>
  <si>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</si>
  <si>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</si>
  <si>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</si>
  <si>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</si>
  <si>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</si>
  <si>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</si>
  <si>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</si>
  <si>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</si>
  <si>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</si>
  <si>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</si>
  <si>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</si>
  <si>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</si>
  <si>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</si>
  <si>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</si>
  <si>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</si>
  <si>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</si>
  <si>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</si>
  <si>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</si>
  <si>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</si>
  <si>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</si>
  <si>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</si>
  <si>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</si>
  <si>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</si>
  <si>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</si>
  <si>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</si>
  <si>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</si>
  <si>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</si>
  <si>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</si>
  <si>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</si>
  <si>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</si>
  <si>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</si>
  <si>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</si>
  <si>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</si>
  <si>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</si>
  <si>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</si>
  <si>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</si>
  <si>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</si>
  <si>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</si>
  <si>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</si>
  <si>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</si>
  <si>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</si>
  <si>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</si>
  <si>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</si>
  <si>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</si>
  <si>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</si>
  <si>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</si>
  <si>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</si>
  <si>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</si>
  <si>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</si>
  <si>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</si>
  <si>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</si>
  <si>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</si>
  <si>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</si>
  <si>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</si>
  <si>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</si>
  <si>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</si>
  <si>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</si>
  <si>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</si>
  <si>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</si>
  <si>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</si>
  <si>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</si>
  <si>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</si>
  <si>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</si>
  <si>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</si>
  <si>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</si>
  <si>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</si>
  <si>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</si>
  <si>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</si>
  <si>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</si>
  <si>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</si>
  <si>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</si>
  <si>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</si>
  <si>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</si>
  <si>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</si>
  <si>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</si>
  <si>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</si>
  <si>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</si>
  <si>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</si>
  <si>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</si>
  <si>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</si>
  <si>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</si>
  <si>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</si>
  <si>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</si>
  <si>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</si>
  <si>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</si>
  <si>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</si>
  <si>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</si>
  <si>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</si>
  <si>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</si>
  <si>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</si>
  <si>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</si>
  <si>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</si>
  <si>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</si>
  <si>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</si>
  <si>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</si>
  <si>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</si>
  <si>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</si>
  <si>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</si>
  <si>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</si>
  <si>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</si>
  <si>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</si>
  <si>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</si>
  <si>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</si>
  <si>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</si>
  <si>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</si>
  <si>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</si>
  <si>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</si>
  <si>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</si>
  <si>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</si>
  <si>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</si>
  <si>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</si>
  <si>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</si>
  <si>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</si>
  <si>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</si>
  <si>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</si>
  <si>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</si>
  <si>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</si>
  <si>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</si>
  <si>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</si>
  <si>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</si>
  <si>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</si>
  <si>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</si>
  <si>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</si>
  <si>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</si>
  <si>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</si>
  <si>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</si>
  <si>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</si>
  <si>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</si>
  <si>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</si>
  <si>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</si>
  <si>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</si>
  <si>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</si>
  <si>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</si>
  <si>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</si>
  <si>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</si>
  <si>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</si>
  <si>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</si>
  <si>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</si>
  <si>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</si>
  <si>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</si>
  <si>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</si>
  <si>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</si>
  <si>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</si>
  <si>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</si>
  <si>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</si>
  <si>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</si>
  <si>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</si>
  <si>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</si>
  <si>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</si>
  <si>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</si>
  <si>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</si>
  <si>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</si>
  <si>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</si>
  <si>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</si>
  <si>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</si>
  <si>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</si>
  <si>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</si>
  <si>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</si>
  <si>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</si>
  <si>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</si>
  <si>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</si>
  <si>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</si>
  <si>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</si>
  <si>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</si>
  <si>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</si>
  <si>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</si>
  <si>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</si>
  <si>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</si>
  <si>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</si>
  <si>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</si>
  <si>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</si>
  <si>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</si>
  <si>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</si>
  <si>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</si>
  <si>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</si>
  <si>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</si>
  <si>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</si>
  <si>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</si>
  <si>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</si>
  <si>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</si>
  <si>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</si>
  <si>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</si>
  <si>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</si>
  <si>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</si>
  <si>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</si>
  <si>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</si>
  <si>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</si>
  <si>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</si>
  <si>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</si>
  <si>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</si>
  <si>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</si>
  <si>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</si>
  <si>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</si>
  <si>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</si>
  <si>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</si>
  <si>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</si>
  <si>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</si>
  <si>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</si>
  <si>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</si>
  <si>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</si>
  <si>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</si>
  <si>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</si>
  <si>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</si>
  <si>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</si>
  <si>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</si>
  <si>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</si>
  <si>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</si>
  <si>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</si>
  <si>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</si>
  <si>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</si>
  <si>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</si>
  <si>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</si>
  <si>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</si>
  <si>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</si>
  <si>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</si>
  <si>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</si>
  <si>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</si>
  <si>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</si>
  <si>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</si>
  <si>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</si>
  <si>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</si>
  <si>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</si>
  <si>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</si>
  <si>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</si>
  <si>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</si>
  <si>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</si>
  <si>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</si>
  <si>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</si>
  <si>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</si>
  <si>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</si>
  <si>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</si>
  <si>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</si>
  <si>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</si>
  <si>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</si>
  <si>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</si>
  <si>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</si>
  <si>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</si>
  <si>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</si>
  <si>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</si>
  <si>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</si>
  <si>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</si>
  <si>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</si>
  <si>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</si>
  <si>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</si>
  <si>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</si>
  <si>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</si>
  <si>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</si>
  <si>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</si>
  <si>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</si>
  <si>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</si>
  <si>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</si>
  <si>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</si>
  <si>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</si>
  <si>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</si>
  <si>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</si>
  <si>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</si>
  <si>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</si>
  <si>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</si>
  <si>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</si>
  <si>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</si>
  <si>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</si>
  <si>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</si>
  <si>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</si>
  <si>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</si>
  <si>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</si>
  <si>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</si>
  <si>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</si>
  <si>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</si>
  <si>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</si>
  <si>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</si>
  <si>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</si>
  <si>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</si>
  <si>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</si>
  <si>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</si>
  <si>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</si>
  <si>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</si>
  <si>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</si>
  <si>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</si>
  <si>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</si>
  <si>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</si>
  <si>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</si>
  <si>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</si>
  <si>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</si>
  <si>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</si>
  <si>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</si>
  <si>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</si>
  <si>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</si>
  <si>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</si>
  <si>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</si>
  <si>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</si>
  <si>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</si>
  <si>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</si>
  <si>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</si>
  <si>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</si>
  <si>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</si>
  <si>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</si>
  <si>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</si>
  <si>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</si>
  <si>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</si>
  <si>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</si>
  <si>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</si>
  <si>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</si>
  <si>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</si>
  <si>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</si>
  <si>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</si>
  <si>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</si>
  <si>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</si>
  <si>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</si>
  <si>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</si>
  <si>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</si>
  <si>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</si>
  <si>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</si>
  <si>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</si>
  <si>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</si>
  <si>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</si>
  <si>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</si>
  <si>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</si>
  <si>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</si>
  <si>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</si>
  <si>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</si>
  <si>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</si>
  <si>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</si>
  <si>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</si>
  <si>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</si>
  <si>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</si>
  <si>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</si>
  <si>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</si>
  <si>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</si>
  <si>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</si>
  <si>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</si>
  <si>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</si>
  <si>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</si>
  <si>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</si>
  <si>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</si>
  <si>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</si>
  <si>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</si>
  <si>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</si>
  <si>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</si>
  <si>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</si>
  <si>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</si>
  <si>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</si>
  <si>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</si>
  <si>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</si>
  <si>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</si>
  <si>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</si>
  <si>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</si>
  <si>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</si>
  <si>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</si>
  <si>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</si>
  <si>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</si>
  <si>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</si>
  <si>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</si>
  <si>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</si>
  <si>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</si>
  <si>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</si>
  <si>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</si>
  <si>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</si>
  <si>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</si>
  <si>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</si>
  <si>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</si>
  <si>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</si>
  <si>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</si>
  <si>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</si>
  <si>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</si>
  <si>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</si>
  <si>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</si>
  <si>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</si>
  <si>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</si>
  <si>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</si>
  <si>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</si>
  <si>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</si>
  <si>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</si>
  <si>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</si>
  <si>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</si>
  <si>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</si>
  <si>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</si>
  <si>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</si>
  <si>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</si>
  <si>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</si>
  <si>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</si>
  <si>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</si>
  <si>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</si>
  <si>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</si>
  <si>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</si>
  <si>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</si>
  <si>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</si>
  <si>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</si>
  <si>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</si>
  <si>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</si>
  <si>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</si>
  <si>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</si>
  <si>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</si>
  <si>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</si>
  <si>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</si>
  <si>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</si>
  <si>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</si>
  <si>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</si>
  <si>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</si>
  <si>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</si>
  <si>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</si>
  <si>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</si>
  <si>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</si>
  <si>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</si>
  <si>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</si>
  <si>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</si>
  <si>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</si>
  <si>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</si>
  <si>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</si>
  <si>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</si>
  <si>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</si>
  <si>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</si>
  <si>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</si>
  <si>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</si>
  <si>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</si>
  <si>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</si>
  <si>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</si>
  <si>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</si>
  <si>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</si>
  <si>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</si>
  <si>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</si>
  <si>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</si>
  <si>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</si>
  <si>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</si>
  <si>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</si>
  <si>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</si>
  <si>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</si>
  <si>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</si>
  <si>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</si>
  <si>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</si>
  <si>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</si>
  <si>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</si>
  <si>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</si>
  <si>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</si>
  <si>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</si>
  <si>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</si>
  <si>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</si>
  <si>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</si>
  <si>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</si>
  <si>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</si>
  <si>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</si>
  <si>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</si>
  <si>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</si>
  <si>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</si>
  <si>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</si>
  <si>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</si>
  <si>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</si>
  <si>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</si>
  <si>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</si>
  <si>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</si>
  <si>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</si>
  <si>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</si>
  <si>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</si>
  <si>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</si>
  <si>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</si>
  <si>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</si>
  <si>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</si>
  <si>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</si>
  <si>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</si>
  <si>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</si>
  <si>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</si>
  <si>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</si>
  <si>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</si>
  <si>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</si>
  <si>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</si>
  <si>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</si>
  <si>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</si>
  <si>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</si>
  <si>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</si>
  <si>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</si>
  <si>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</si>
  <si>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</si>
  <si>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</si>
  <si>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</si>
  <si>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</si>
  <si>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</si>
  <si>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</si>
  <si>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</si>
  <si>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</si>
  <si>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</si>
  <si>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</si>
  <si>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</si>
  <si>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</si>
  <si>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</si>
  <si>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</si>
  <si>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</si>
  <si>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</si>
  <si>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</si>
  <si>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</si>
  <si>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</si>
  <si>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</si>
  <si>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</si>
  <si>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</si>
  <si>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</si>
  <si>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</si>
  <si>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</si>
  <si>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</si>
  <si>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</si>
  <si>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</si>
  <si>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</si>
  <si>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</si>
  <si>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</si>
  <si>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</si>
  <si>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</si>
  <si>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</si>
  <si>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</si>
  <si>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</si>
  <si>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</si>
  <si>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</si>
  <si>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</si>
  <si>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</si>
  <si>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</si>
  <si>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</si>
  <si>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</si>
  <si>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</si>
  <si>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</si>
  <si>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</si>
  <si>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</si>
  <si>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</si>
  <si>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</si>
  <si>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</si>
  <si>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</si>
  <si>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</si>
  <si>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</si>
  <si>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</si>
  <si>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</si>
  <si>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</si>
  <si>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</si>
  <si>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</si>
  <si>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</si>
  <si>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</si>
  <si>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</si>
  <si>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</si>
  <si>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</si>
  <si>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</si>
  <si>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</si>
  <si>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</si>
  <si>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</si>
  <si>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</si>
  <si>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</si>
  <si>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</si>
  <si>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</si>
  <si>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</si>
  <si>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</si>
  <si>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</si>
  <si>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</si>
  <si>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</si>
  <si>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</si>
  <si>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</si>
  <si>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</si>
  <si>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</si>
  <si>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</si>
  <si>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</si>
  <si>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</si>
  <si>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</si>
  <si>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</si>
  <si>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</si>
  <si>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</si>
  <si>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</si>
  <si>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</si>
  <si>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</si>
  <si>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</si>
  <si>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</si>
  <si>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</si>
  <si>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</si>
  <si>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</si>
  <si>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</si>
  <si>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</si>
  <si>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</si>
  <si>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</si>
  <si>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</si>
  <si>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</si>
  <si>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</si>
  <si>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</si>
  <si>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</si>
  <si>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</si>
  <si>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</si>
  <si>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</si>
  <si>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</si>
  <si>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</si>
  <si>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</si>
  <si>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</si>
  <si>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</si>
  <si>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</si>
  <si>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</si>
  <si>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</si>
  <si>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</si>
  <si>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</si>
  <si>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</si>
  <si>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</si>
  <si>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</si>
  <si>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</si>
  <si>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</si>
  <si>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</si>
  <si>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</si>
  <si>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</si>
  <si>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</si>
  <si>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</si>
  <si>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</si>
  <si>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</si>
  <si>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</si>
  <si>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</si>
  <si>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</si>
  <si>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</si>
  <si>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</si>
  <si>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</si>
  <si>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</si>
  <si>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</si>
  <si>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</si>
  <si>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</si>
  <si>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</si>
  <si>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</si>
  <si>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</si>
  <si>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</si>
  <si>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</si>
  <si>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</si>
  <si>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</si>
  <si>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</si>
  <si>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</si>
  <si>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</si>
  <si>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</si>
  <si>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</si>
  <si>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</si>
  <si>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</si>
  <si>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</si>
  <si>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</si>
  <si>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</si>
  <si>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</si>
  <si>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</si>
  <si>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</si>
  <si>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</si>
  <si>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</si>
  <si>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</si>
  <si>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</si>
  <si>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</si>
  <si>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</si>
  <si>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</si>
  <si>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</si>
  <si>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</si>
  <si>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</si>
  <si>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</si>
  <si>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</si>
  <si>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</si>
  <si>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</si>
  <si>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</si>
  <si>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</si>
  <si>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</si>
  <si>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</si>
  <si>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</si>
  <si>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</si>
  <si>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</si>
  <si>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</si>
  <si>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</si>
  <si>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</si>
  <si>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</si>
  <si>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</si>
  <si>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</si>
  <si>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</si>
  <si>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</si>
  <si>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</si>
  <si>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</si>
  <si>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</si>
  <si>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</si>
  <si>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</si>
  <si>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</si>
  <si>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</si>
  <si>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</si>
  <si>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</si>
  <si>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</si>
  <si>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</si>
  <si>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</si>
  <si>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</si>
  <si>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</si>
  <si>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</si>
  <si>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</si>
  <si>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</si>
  <si>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</si>
  <si>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</si>
  <si>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</si>
  <si>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</si>
  <si>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</si>
  <si>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</si>
  <si>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</si>
  <si>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</si>
  <si>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</si>
  <si>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</si>
  <si>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</si>
  <si>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</si>
  <si>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</si>
  <si>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</si>
  <si>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</si>
  <si>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</si>
  <si>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</si>
  <si>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</si>
  <si>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</si>
  <si>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</si>
  <si>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</si>
  <si>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</si>
  <si>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</si>
  <si>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</si>
  <si>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</si>
  <si>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</si>
  <si>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</si>
  <si>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</si>
  <si>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</si>
  <si>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</si>
  <si>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</si>
  <si>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</si>
  <si>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</si>
  <si>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</si>
  <si>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</si>
  <si>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</si>
  <si>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</si>
  <si>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</si>
  <si>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</si>
  <si>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</si>
  <si>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</si>
  <si>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</si>
  <si>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</si>
  <si>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</si>
  <si>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</si>
  <si>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</si>
  <si>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</si>
  <si>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</si>
  <si>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</si>
  <si>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</si>
  <si>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</si>
  <si>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</si>
  <si>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</si>
  <si>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</si>
  <si>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</si>
  <si>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</si>
  <si>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</si>
  <si>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</si>
  <si>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</si>
  <si>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</si>
  <si>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</si>
  <si>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</si>
  <si>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</si>
  <si>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</si>
  <si>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</si>
  <si>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</si>
  <si>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</si>
  <si>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</si>
  <si>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</si>
  <si>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</si>
  <si>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</si>
  <si>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</si>
  <si>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</si>
  <si>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</si>
  <si>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</si>
  <si>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</si>
  <si>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</si>
  <si>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</si>
  <si>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</si>
  <si>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</si>
  <si>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</si>
  <si>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</si>
  <si>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</si>
  <si>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</si>
  <si>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</si>
  <si>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</si>
  <si>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</si>
  <si>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</si>
  <si>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</si>
  <si>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</si>
  <si>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</si>
  <si>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</si>
  <si>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</si>
  <si>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</si>
  <si>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</si>
  <si>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</si>
  <si>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</si>
  <si>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</si>
  <si>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</si>
  <si>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</si>
  <si>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</si>
  <si>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</si>
  <si>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</si>
  <si>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</si>
  <si>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</si>
  <si>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</si>
  <si>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</si>
  <si>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</si>
  <si>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</si>
  <si>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</si>
  <si>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</si>
  <si>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</si>
  <si>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</si>
  <si>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</si>
  <si>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</si>
  <si>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</si>
  <si>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</si>
  <si>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</si>
  <si>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</si>
  <si>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</si>
  <si>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</si>
  <si>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</si>
  <si>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</si>
  <si>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</si>
  <si>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</si>
  <si>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</si>
  <si>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</si>
  <si>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</si>
  <si>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</si>
  <si>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</si>
  <si>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</si>
  <si>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</si>
  <si>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</si>
  <si>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</si>
  <si>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</si>
  <si>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</si>
  <si>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</si>
  <si>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</si>
  <si>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</si>
  <si>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</si>
  <si>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</si>
  <si>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</si>
  <si>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</si>
  <si>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</si>
  <si>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</si>
  <si>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</si>
  <si>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</si>
  <si>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</si>
  <si>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</si>
  <si>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</si>
  <si>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</si>
  <si>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</si>
  <si>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</si>
  <si>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</si>
  <si>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</si>
  <si>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</si>
  <si>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</si>
  <si>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</si>
  <si>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</si>
  <si>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</si>
  <si>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</si>
  <si>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</si>
  <si>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</si>
  <si>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</si>
  <si>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</si>
  <si>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</si>
  <si>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</si>
  <si>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</si>
  <si>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</si>
  <si>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</si>
  <si>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</si>
  <si>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</si>
  <si>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</si>
  <si>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</si>
  <si>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</si>
  <si>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</si>
  <si>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</si>
  <si>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</si>
  <si>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</si>
  <si>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</si>
  <si>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</si>
  <si>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</si>
  <si>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</si>
  <si>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</si>
  <si>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</si>
  <si>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</si>
  <si>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</si>
  <si>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</si>
  <si>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</si>
  <si>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</si>
  <si>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</si>
  <si>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</si>
  <si>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</si>
  <si>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</si>
  <si>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</si>
  <si>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</si>
  <si>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</si>
  <si>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</si>
  <si>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</si>
  <si>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</si>
  <si>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</si>
  <si>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</si>
  <si>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</si>
  <si>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</si>
  <si>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</si>
  <si>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</si>
  <si>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</si>
  <si>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</si>
  <si>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</si>
  <si>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</si>
  <si>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</si>
  <si>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</si>
  <si>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</si>
  <si>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</si>
  <si>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</si>
  <si>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</si>
  <si>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</si>
  <si>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</si>
  <si>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</si>
  <si>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</si>
  <si>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</si>
  <si>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</si>
  <si>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</si>
  <si>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</si>
  <si>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</si>
  <si>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</si>
  <si>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</si>
  <si>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</si>
  <si>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</si>
  <si>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</si>
  <si>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</si>
  <si>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</si>
  <si>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</si>
  <si>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</si>
  <si>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</si>
  <si>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</si>
  <si>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</si>
  <si>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</si>
  <si>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</si>
  <si>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</si>
  <si>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</si>
  <si>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</si>
  <si>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</si>
  <si>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</si>
  <si>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</si>
  <si>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</si>
  <si>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</si>
  <si>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</si>
  <si>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</si>
  <si>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</si>
  <si>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</si>
  <si>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</si>
  <si>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</si>
  <si>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</si>
  <si>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</si>
  <si>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</si>
  <si>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</si>
  <si>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</si>
  <si>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</si>
  <si>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</si>
  <si>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</si>
  <si>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</si>
  <si>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</si>
  <si>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</si>
  <si>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</si>
  <si>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</si>
  <si>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</si>
  <si>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</si>
  <si>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</si>
  <si>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</si>
  <si>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</si>
  <si>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</si>
  <si>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</si>
  <si>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</si>
  <si>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</si>
  <si>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</si>
  <si>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</si>
  <si>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</si>
  <si>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</si>
  <si>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</si>
  <si>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</si>
  <si>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</si>
  <si>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</si>
  <si>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</si>
  <si>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</si>
  <si>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</si>
  <si>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</si>
  <si>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</si>
  <si>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</si>
  <si>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</si>
  <si>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</si>
  <si>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</si>
  <si>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</si>
  <si>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</si>
  <si>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</si>
  <si>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</si>
  <si>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</si>
  <si>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</si>
  <si>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</si>
  <si>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</si>
  <si>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</si>
  <si>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</si>
  <si>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</si>
  <si>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</si>
  <si>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</si>
  <si>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</si>
  <si>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</si>
  <si>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</si>
  <si>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</si>
  <si>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</si>
  <si>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</si>
  <si>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</si>
  <si>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</si>
  <si>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</si>
  <si>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</si>
  <si>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</si>
  <si>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</si>
  <si>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</si>
  <si>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</si>
  <si>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</si>
  <si>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</si>
  <si>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</si>
  <si>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</si>
  <si>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</si>
  <si>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</si>
  <si>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</si>
  <si>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</si>
  <si>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</si>
  <si>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</si>
  <si>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</si>
  <si>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</si>
  <si>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</si>
  <si>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</si>
  <si>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</si>
  <si>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</si>
  <si>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</si>
  <si>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</si>
  <si>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</si>
  <si>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</si>
  <si>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</si>
  <si>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</si>
  <si>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</si>
  <si>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</si>
  <si>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</si>
  <si>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</si>
  <si>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</si>
  <si>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</si>
  <si>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</si>
  <si>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</si>
  <si>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</si>
  <si>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</si>
  <si>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</si>
  <si>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</si>
  <si>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</si>
  <si>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</si>
  <si>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</si>
  <si>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</si>
  <si>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</si>
  <si>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</si>
  <si>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</si>
  <si>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</si>
  <si>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</si>
  <si>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</si>
  <si>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</si>
  <si>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</si>
  <si>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</si>
  <si>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</si>
  <si>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</si>
  <si>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</si>
  <si>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</si>
  <si>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</si>
  <si>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</si>
  <si>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</si>
  <si>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</si>
  <si>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</si>
  <si>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</si>
  <si>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</si>
  <si>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</si>
  <si>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</si>
  <si>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</si>
  <si>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</si>
  <si>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</si>
  <si>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</si>
  <si>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</si>
  <si>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</si>
  <si>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</si>
  <si>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</si>
  <si>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</si>
  <si>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</si>
  <si>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</si>
  <si>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</si>
  <si>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</si>
  <si>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</si>
  <si>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</si>
  <si>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</si>
  <si>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</si>
  <si>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</si>
  <si>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</si>
  <si>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</si>
  <si>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</si>
  <si>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</si>
  <si>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</si>
  <si>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</si>
  <si>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</si>
  <si>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</si>
  <si>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</si>
  <si>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</si>
  <si>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</si>
  <si>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</si>
  <si>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</si>
  <si>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</si>
  <si>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</si>
  <si>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</si>
  <si>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</si>
  <si>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</si>
  <si>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</si>
  <si>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</si>
  <si>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</si>
  <si>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</si>
  <si>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</si>
  <si>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</si>
  <si>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</si>
  <si>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</si>
  <si>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</si>
  <si>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</si>
  <si>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</si>
  <si>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</si>
  <si>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</si>
  <si>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</si>
  <si>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</si>
  <si>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</si>
  <si>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</si>
  <si>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</si>
  <si>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</si>
  <si>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</si>
  <si>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</si>
  <si>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</si>
  <si>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</si>
  <si>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</si>
  <si>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</si>
  <si>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</si>
  <si>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</si>
  <si>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</si>
  <si>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</si>
  <si>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</si>
  <si>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</si>
  <si>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</si>
  <si>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</si>
  <si>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</si>
  <si>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</si>
  <si>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</si>
  <si>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</si>
  <si>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</si>
  <si>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</si>
  <si>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</si>
  <si>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</si>
  <si>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</si>
  <si>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</si>
  <si>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</si>
  <si>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</si>
  <si>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</si>
  <si>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</si>
  <si>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</si>
  <si>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</si>
  <si>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</si>
  <si>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</si>
  <si>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</si>
  <si>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</si>
  <si>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</si>
  <si>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</si>
  <si>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</si>
  <si>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</si>
  <si>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</si>
  <si>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</si>
  <si>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</si>
  <si>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</si>
  <si>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</si>
  <si>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</si>
  <si>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</si>
  <si>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</si>
  <si>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</si>
  <si>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</si>
  <si>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</si>
  <si>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</si>
  <si>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</si>
  <si>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</si>
  <si>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</si>
  <si>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</si>
  <si>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</si>
  <si>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</si>
  <si>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</si>
  <si>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</si>
  <si>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</si>
  <si>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</si>
  <si>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</si>
  <si>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</si>
  <si>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</si>
  <si>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</si>
  <si>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</si>
  <si>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</si>
  <si>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</si>
  <si>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</si>
  <si>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</si>
  <si>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</si>
  <si>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</si>
  <si>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</si>
  <si>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</si>
  <si>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</si>
  <si>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</si>
  <si>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</si>
  <si>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</si>
  <si>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</si>
  <si>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</si>
  <si>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</si>
  <si>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</si>
  <si>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</si>
  <si>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</si>
  <si>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</si>
  <si>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</si>
  <si>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</si>
  <si>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</si>
  <si>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</si>
  <si>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</si>
  <si>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</si>
  <si>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</si>
  <si>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</si>
  <si>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</si>
  <si>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</si>
  <si>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</si>
  <si>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</si>
  <si>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</si>
  <si>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</si>
  <si>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</si>
  <si>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</si>
  <si>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</si>
  <si>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</si>
  <si>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</si>
  <si>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</si>
  <si>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</si>
  <si>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</si>
  <si>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</si>
  <si>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</si>
  <si>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</si>
  <si>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</si>
  <si>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</si>
  <si>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</si>
  <si>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</si>
  <si>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</si>
  <si>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</si>
  <si>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</si>
  <si>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</si>
  <si>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</si>
  <si>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</si>
  <si>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</si>
  <si>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</si>
  <si>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</si>
  <si>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</si>
  <si>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</si>
  <si>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</si>
  <si>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</si>
  <si>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</si>
  <si>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</si>
  <si>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</si>
  <si>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</si>
  <si>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</si>
  <si>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</si>
  <si>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</si>
  <si>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</si>
  <si>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</si>
  <si>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</si>
  <si>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</si>
  <si>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</si>
  <si>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</si>
  <si>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</si>
  <si>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</si>
  <si>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</si>
  <si>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</si>
  <si>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</si>
  <si>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</si>
  <si>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</si>
  <si>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</si>
  <si>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</si>
  <si>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</si>
  <si>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</si>
  <si>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</si>
  <si>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</si>
  <si>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</si>
  <si>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</si>
  <si>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</si>
  <si>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</si>
  <si>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</si>
  <si>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</si>
  <si>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</si>
  <si>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</si>
  <si>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</si>
  <si>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</si>
  <si>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</si>
  <si>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</si>
  <si>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</si>
  <si>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</si>
  <si>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</si>
  <si>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</si>
  <si>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</si>
  <si>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</si>
  <si>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</si>
  <si>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</si>
  <si>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</si>
  <si>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</si>
  <si>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</si>
  <si>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</si>
  <si>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</si>
  <si>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</si>
  <si>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</si>
  <si>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</si>
  <si>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</si>
  <si>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</si>
  <si>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</si>
  <si>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</si>
  <si>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</si>
  <si>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</si>
  <si>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</si>
  <si>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</si>
  <si>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</si>
  <si>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</si>
  <si>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</si>
  <si>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</si>
  <si>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</si>
  <si>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</si>
  <si>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</si>
  <si>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</si>
  <si>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</si>
  <si>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</si>
  <si>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</si>
  <si>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</si>
  <si>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</si>
  <si>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</si>
  <si>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</si>
  <si>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</si>
  <si>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</si>
  <si>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</si>
  <si>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</si>
  <si>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</si>
  <si>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</si>
  <si>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</si>
  <si>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</si>
  <si>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</si>
  <si>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</si>
  <si>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</si>
  <si>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</si>
  <si>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</si>
  <si>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</si>
  <si>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</si>
  <si>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</si>
  <si>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</si>
  <si>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</si>
  <si>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</si>
  <si>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</si>
  <si>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</si>
  <si>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</si>
  <si>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</si>
  <si>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</si>
  <si>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</si>
  <si>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</si>
  <si>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</si>
  <si>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</si>
  <si>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</si>
  <si>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</si>
  <si>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</si>
  <si>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</si>
  <si>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</si>
  <si>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</si>
  <si>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</si>
  <si>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</si>
  <si>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</si>
  <si>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</si>
  <si>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</si>
  <si>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</si>
  <si>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</si>
  <si>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</si>
  <si>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</si>
  <si>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</si>
  <si>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</si>
  <si>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</si>
  <si>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</si>
  <si>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</si>
  <si>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</si>
  <si>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</si>
  <si>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</si>
  <si>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</si>
  <si>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</si>
  <si>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</si>
  <si>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</si>
  <si>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</si>
  <si>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</si>
  <si>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</si>
  <si>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</si>
  <si>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</si>
  <si>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</si>
  <si>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</si>
  <si>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</si>
  <si>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</si>
  <si>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</si>
  <si>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</si>
  <si>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</si>
  <si>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</si>
  <si>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</si>
  <si>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</si>
  <si>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</si>
  <si>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</si>
  <si>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</si>
  <si>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</si>
  <si>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</si>
  <si>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</si>
  <si>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</si>
  <si>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</si>
  <si>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</si>
  <si>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</si>
  <si>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</si>
  <si>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</si>
  <si>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</si>
  <si>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</si>
  <si>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</si>
  <si>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</si>
  <si>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</si>
  <si>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</si>
  <si>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</si>
  <si>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</si>
  <si>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</si>
  <si>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</si>
  <si>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</si>
  <si>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</si>
  <si>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</si>
  <si>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</si>
  <si>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</si>
  <si>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</si>
  <si>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</si>
  <si>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</si>
  <si>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</si>
  <si>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</si>
  <si>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</si>
  <si>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</si>
  <si>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</si>
  <si>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</si>
  <si>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</si>
  <si>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</si>
  <si>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</si>
  <si>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</si>
  <si>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</si>
  <si>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</si>
  <si>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</si>
  <si>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</si>
  <si>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</si>
  <si>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</si>
  <si>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</si>
  <si>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</si>
  <si>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</si>
  <si>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</si>
  <si>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</si>
  <si>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</si>
  <si>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</si>
  <si>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</si>
  <si>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</si>
  <si>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</si>
  <si>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</si>
  <si>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</si>
  <si>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</si>
  <si>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</si>
  <si>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</si>
  <si>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</si>
  <si>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</si>
  <si>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</si>
  <si>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</si>
  <si>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</si>
  <si>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</si>
  <si>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</si>
  <si>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</si>
  <si>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</si>
  <si>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</si>
  <si>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</si>
  <si>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</si>
  <si>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</si>
  <si>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</si>
  <si>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</si>
  <si>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</si>
  <si>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</si>
  <si>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</si>
  <si>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</si>
  <si>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</si>
  <si>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</si>
  <si>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</si>
  <si>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</si>
  <si>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</si>
  <si>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</si>
  <si>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</si>
  <si>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</si>
  <si>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</si>
  <si>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</si>
  <si>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</si>
  <si>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</si>
  <si>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</si>
  <si>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</si>
  <si>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</si>
  <si>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</si>
  <si>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</si>
  <si>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</si>
  <si>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</si>
  <si>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</si>
  <si>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</si>
  <si>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</si>
  <si>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</si>
  <si>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</si>
  <si>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</si>
  <si>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</si>
  <si>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</si>
  <si>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</si>
  <si>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</si>
  <si>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</si>
  <si>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</si>
  <si>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</si>
  <si>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</si>
  <si>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</si>
  <si>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</si>
  <si>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</si>
  <si>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</si>
  <si>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</si>
  <si>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</si>
  <si>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</si>
  <si>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</si>
  <si>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</si>
  <si>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</si>
  <si>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</si>
  <si>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</si>
  <si>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</si>
  <si>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</si>
  <si>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</si>
  <si>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</si>
  <si>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</si>
  <si>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</si>
  <si>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</si>
  <si>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</si>
  <si>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</si>
  <si>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</si>
  <si>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</si>
  <si>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</si>
  <si>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</si>
  <si>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</si>
  <si>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</si>
  <si>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</si>
  <si>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</si>
  <si>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</si>
  <si>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</si>
  <si>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</si>
  <si>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</si>
  <si>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</si>
  <si>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</si>
  <si>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</si>
  <si>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</si>
  <si>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</si>
  <si>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</si>
  <si>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</si>
  <si>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</si>
  <si>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</si>
  <si>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</si>
  <si>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</si>
  <si>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</si>
  <si>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</si>
  <si>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</si>
  <si>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</si>
  <si>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</si>
  <si>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</si>
  <si>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</si>
  <si>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</si>
  <si>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</si>
  <si>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</si>
  <si>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</si>
  <si>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</si>
  <si>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</si>
  <si>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</si>
  <si>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</si>
  <si>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</si>
  <si>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</si>
  <si>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</si>
  <si>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</si>
  <si>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</si>
  <si>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</si>
  <si>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</si>
  <si>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</si>
  <si>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</si>
  <si>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</si>
  <si>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</si>
  <si>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</si>
  <si>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</si>
  <si>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</si>
  <si>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</si>
  <si>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</si>
  <si>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</si>
  <si>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</si>
  <si>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</si>
  <si>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</si>
  <si>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</si>
  <si>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</si>
  <si>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</si>
  <si>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</si>
  <si>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</si>
  <si>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</si>
  <si>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</si>
  <si>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</si>
  <si>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</si>
  <si>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</si>
  <si>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</si>
  <si>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</si>
  <si>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</si>
  <si>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</si>
  <si>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</si>
  <si>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</si>
  <si>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</si>
  <si>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</si>
  <si>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</si>
  <si>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</si>
  <si>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</si>
  <si>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</si>
  <si>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</si>
  <si>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</si>
  <si>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</si>
  <si>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</si>
  <si>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</si>
  <si>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</si>
  <si>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</si>
  <si>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</si>
  <si>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</si>
  <si>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</si>
  <si>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</si>
  <si>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</si>
  <si>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</si>
  <si>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</si>
  <si>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</si>
  <si>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</si>
  <si>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</si>
  <si>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</si>
  <si>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</si>
  <si>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</si>
  <si>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</si>
  <si>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</si>
  <si>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</si>
  <si>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</si>
  <si>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</si>
  <si>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</si>
  <si>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</si>
  <si>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</si>
  <si>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</si>
  <si>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</si>
  <si>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</si>
  <si>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</si>
  <si>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</si>
  <si>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</si>
  <si>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</si>
  <si>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</si>
  <si>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</si>
  <si>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</si>
  <si>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</si>
  <si>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</si>
  <si>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</si>
  <si>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</si>
  <si>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</si>
  <si>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</si>
  <si>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</si>
  <si>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</si>
  <si>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</si>
  <si>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</si>
  <si>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</si>
  <si>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</si>
  <si>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</si>
  <si>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</si>
  <si>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</si>
  <si>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</si>
  <si>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</si>
  <si>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</si>
  <si>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</si>
  <si>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</si>
  <si>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</si>
  <si>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</si>
  <si>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</si>
  <si>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</si>
  <si>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</si>
  <si>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</si>
  <si>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</si>
  <si>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</si>
  <si>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</si>
  <si>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</si>
  <si>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</si>
  <si>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</si>
  <si>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</si>
  <si>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</si>
  <si>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</si>
  <si>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</si>
  <si>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</si>
  <si>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</si>
  <si>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</si>
  <si>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</si>
  <si>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</si>
  <si>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</si>
  <si>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</si>
  <si>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</si>
  <si>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</si>
  <si>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</si>
  <si>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</si>
  <si>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</si>
  <si>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</si>
  <si>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</si>
  <si>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</si>
  <si>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</si>
  <si>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</si>
  <si>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</si>
  <si>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</si>
  <si>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</si>
  <si>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</si>
  <si>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</si>
  <si>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</si>
  <si>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</si>
  <si>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</si>
  <si>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</si>
  <si>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</si>
  <si>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</si>
  <si>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</si>
  <si>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</si>
  <si>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</si>
  <si>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</si>
  <si>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</si>
  <si>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</si>
  <si>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</si>
  <si>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</si>
  <si>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</si>
  <si>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</si>
  <si>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</si>
  <si>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</si>
  <si>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</si>
  <si>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</si>
  <si>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</si>
  <si>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</si>
  <si>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</si>
  <si>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</si>
  <si>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</si>
  <si>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</si>
  <si>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</si>
  <si>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</si>
  <si>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</si>
  <si>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</si>
  <si>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</si>
  <si>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</si>
  <si>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</si>
  <si>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</si>
  <si>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</si>
  <si>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</si>
  <si>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</si>
  <si>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</si>
  <si>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</si>
  <si>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</si>
  <si>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</si>
  <si>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</si>
  <si>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</si>
  <si>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</si>
  <si>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</si>
  <si>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</si>
  <si>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</si>
  <si>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</si>
  <si>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</si>
  <si>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</si>
  <si>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</si>
  <si>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</si>
  <si>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</si>
  <si>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</si>
  <si>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</si>
  <si>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</si>
  <si>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</si>
  <si>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</si>
  <si>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</si>
  <si>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</si>
  <si>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</si>
  <si>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</si>
  <si>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</si>
  <si>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</si>
  <si>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</si>
  <si>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</si>
  <si>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</si>
  <si>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</si>
  <si>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</si>
  <si>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</si>
  <si>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</si>
  <si>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</si>
  <si>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</si>
  <si>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</si>
  <si>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</si>
  <si>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</si>
  <si>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</si>
  <si>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</si>
  <si>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</si>
  <si>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</si>
  <si>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</si>
  <si>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</si>
  <si>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</si>
  <si>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</si>
  <si>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</si>
  <si>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</si>
  <si>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</si>
  <si>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</si>
  <si>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</si>
  <si>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</si>
  <si>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</si>
  <si>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</si>
  <si>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</si>
  <si>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</si>
  <si>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</si>
  <si>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</si>
  <si>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</si>
  <si>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</si>
  <si>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</si>
  <si>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</si>
  <si>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</si>
  <si>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</si>
  <si>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</si>
  <si>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</si>
  <si>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</si>
  <si>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</si>
  <si>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</si>
  <si>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</si>
  <si>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</si>
  <si>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</si>
  <si>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</si>
  <si>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</si>
  <si>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</si>
  <si>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</si>
  <si>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</si>
  <si>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</si>
  <si>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</si>
  <si>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</si>
  <si>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</si>
  <si>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</si>
  <si>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</si>
  <si>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</si>
  <si>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</si>
  <si>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</si>
  <si>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</si>
  <si>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</si>
  <si>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</si>
  <si>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</si>
  <si>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</si>
  <si>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</si>
  <si>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</si>
  <si>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</si>
  <si>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</si>
  <si>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</si>
  <si>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</si>
  <si>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</si>
  <si>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</si>
  <si>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</si>
  <si>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</si>
  <si>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</si>
  <si>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</si>
  <si>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</si>
  <si>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</si>
  <si>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</si>
  <si>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</si>
  <si>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</si>
  <si>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</si>
  <si>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</si>
  <si>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</si>
  <si>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</si>
  <si>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</si>
  <si>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</si>
  <si>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</si>
  <si>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</si>
  <si>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</si>
  <si>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</si>
  <si>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</si>
  <si>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</si>
  <si>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</si>
  <si>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</si>
  <si>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</si>
  <si>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</si>
  <si>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</si>
  <si>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</si>
  <si>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</si>
  <si>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</si>
  <si>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</si>
  <si>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</si>
  <si>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</si>
  <si>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</si>
  <si>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</si>
  <si>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</si>
  <si>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</si>
  <si>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</si>
  <si>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</si>
  <si>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</si>
  <si>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</si>
  <si>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</si>
  <si>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</si>
  <si>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</si>
  <si>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</si>
  <si>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</si>
  <si>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</si>
  <si>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</si>
  <si>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</si>
  <si>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</si>
  <si>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</si>
  <si>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</si>
  <si>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</si>
  <si>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</si>
  <si>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</si>
  <si>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</si>
  <si>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</si>
  <si>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</si>
  <si>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</si>
  <si>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</si>
  <si>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</si>
  <si>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</si>
  <si>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</si>
  <si>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</si>
  <si>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</si>
  <si>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</si>
  <si>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</si>
  <si>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</si>
  <si>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</si>
  <si>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</si>
  <si>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</si>
  <si>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</si>
  <si>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</si>
  <si>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</si>
  <si>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</si>
  <si>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</si>
  <si>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</si>
  <si>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</si>
  <si>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</si>
  <si>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</si>
  <si>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</si>
  <si>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</si>
  <si>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</si>
  <si>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</si>
  <si>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</si>
  <si>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</si>
  <si>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</si>
  <si>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</si>
  <si>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</si>
  <si>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</si>
  <si>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</si>
  <si>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</si>
  <si>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</si>
  <si>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</si>
  <si>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</si>
  <si>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</si>
  <si>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</si>
  <si>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</si>
  <si>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</si>
  <si>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</si>
  <si>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</si>
  <si>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</si>
  <si>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</si>
  <si>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</si>
  <si>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</si>
  <si>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</si>
  <si>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</si>
  <si>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</si>
  <si>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</si>
  <si>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</si>
  <si>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</si>
  <si>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</si>
  <si>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</si>
  <si>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</si>
  <si>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</si>
  <si>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</si>
  <si>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</si>
  <si>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</si>
  <si>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</si>
  <si>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</si>
  <si>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</si>
  <si>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</si>
  <si>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</si>
  <si>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</si>
  <si>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</si>
  <si>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</si>
  <si>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</si>
  <si>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</si>
  <si>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</si>
  <si>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</si>
  <si>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</si>
  <si>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</si>
  <si>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</si>
  <si>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</si>
  <si>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</si>
  <si>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</si>
  <si>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</si>
  <si>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</si>
  <si>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</si>
  <si>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</si>
  <si>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</si>
  <si>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</si>
  <si>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</si>
  <si>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</si>
  <si>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</si>
  <si>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</si>
  <si>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</si>
  <si>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</si>
  <si>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</si>
  <si>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</si>
  <si>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</si>
  <si>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</si>
  <si>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</si>
  <si>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</si>
  <si>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</si>
  <si>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</si>
  <si>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</si>
  <si>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</si>
  <si>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</si>
  <si>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</si>
  <si>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</si>
  <si>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</si>
  <si>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</si>
  <si>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</si>
  <si>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</si>
  <si>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</si>
  <si>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</si>
  <si>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</si>
  <si>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</si>
  <si>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</si>
  <si>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</si>
  <si>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</si>
  <si>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</si>
  <si>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</si>
  <si>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</si>
  <si>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</si>
  <si>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</si>
  <si>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</si>
  <si>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</si>
  <si>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</si>
  <si>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</si>
  <si>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</si>
  <si>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</si>
  <si>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</si>
  <si>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</si>
  <si>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</si>
  <si>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</si>
  <si>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</si>
  <si>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</si>
  <si>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</si>
  <si>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</si>
  <si>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</si>
  <si>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</si>
  <si>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</si>
  <si>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</si>
  <si>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</si>
  <si>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</si>
  <si>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</si>
  <si>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</si>
  <si>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</si>
  <si>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</si>
  <si>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</si>
  <si>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</si>
  <si>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</si>
  <si>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</si>
  <si>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</si>
  <si>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</si>
  <si>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</si>
  <si>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</si>
  <si>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</si>
  <si>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</si>
  <si>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</si>
  <si>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</si>
  <si>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</si>
  <si>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</si>
  <si>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</si>
  <si>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</si>
  <si>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</si>
  <si>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</si>
  <si>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</si>
  <si>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</si>
  <si>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</si>
  <si>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</si>
  <si>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</si>
  <si>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</si>
  <si>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</si>
  <si>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</si>
  <si>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</si>
  <si>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</si>
  <si>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</si>
  <si>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</si>
  <si>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</si>
  <si>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</si>
  <si>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</si>
  <si>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</si>
  <si>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</si>
  <si>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</si>
  <si>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</si>
  <si>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</si>
  <si>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</si>
  <si>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</si>
  <si>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</si>
  <si>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</si>
  <si>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</si>
  <si>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</si>
  <si>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</si>
  <si>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</si>
  <si>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</si>
  <si>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</si>
  <si>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</si>
  <si>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</si>
  <si>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</si>
  <si>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</si>
  <si>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</si>
  <si>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</si>
  <si>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</si>
  <si>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</si>
  <si>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</si>
  <si>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</si>
  <si>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</si>
  <si>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</si>
  <si>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</si>
  <si>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</si>
  <si>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</si>
  <si>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</si>
  <si>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</si>
  <si>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</si>
  <si>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</si>
  <si>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</si>
  <si>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</si>
  <si>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</si>
  <si>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</si>
  <si>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</si>
  <si>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</si>
  <si>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</si>
  <si>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</si>
  <si>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</si>
  <si>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</si>
  <si>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</si>
  <si>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</si>
  <si>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</si>
  <si>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</si>
  <si>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</si>
  <si>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</si>
  <si>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</si>
  <si>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</si>
  <si>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</si>
  <si>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</si>
  <si>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</si>
  <si>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</si>
  <si>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</si>
  <si>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</si>
  <si>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</si>
  <si>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</si>
  <si>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</si>
  <si>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</si>
  <si>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</si>
  <si>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</si>
  <si>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</si>
  <si>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</si>
  <si>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</si>
  <si>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</si>
  <si>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</si>
  <si>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</si>
  <si>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</si>
  <si>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</si>
  <si>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</si>
  <si>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</si>
  <si>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</si>
  <si>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</si>
  <si>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</si>
  <si>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</si>
  <si>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</si>
  <si>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</si>
  <si>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</si>
  <si>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</si>
  <si>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</si>
  <si>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</si>
  <si>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</si>
  <si>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</si>
  <si>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</si>
  <si>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</si>
  <si>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</si>
  <si>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</si>
  <si>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</si>
  <si>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</si>
  <si>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</si>
  <si>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</si>
  <si>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</si>
  <si>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</si>
  <si>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</si>
  <si>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</si>
  <si>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</si>
  <si>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</si>
  <si>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</si>
  <si>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</si>
  <si>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</si>
  <si>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</si>
  <si>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</si>
  <si>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</si>
  <si>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</si>
  <si>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</si>
  <si>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</si>
  <si>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</si>
  <si>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</si>
  <si>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</si>
  <si>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</si>
  <si>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</si>
  <si>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</si>
  <si>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</si>
  <si>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</si>
  <si>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</si>
  <si>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</si>
  <si>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</si>
  <si>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</si>
  <si>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</si>
  <si>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</si>
  <si>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</si>
  <si>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</si>
  <si>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</si>
  <si>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</si>
  <si>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</si>
  <si>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</si>
  <si>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</si>
  <si>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</si>
  <si>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</si>
  <si>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</si>
  <si>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</si>
  <si>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</si>
  <si>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</si>
  <si>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</si>
  <si>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</si>
  <si>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</si>
  <si>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</si>
  <si>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</si>
  <si>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</si>
  <si>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</si>
  <si>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</si>
  <si>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</si>
  <si>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</si>
  <si>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</si>
  <si>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</si>
  <si>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</si>
  <si>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</si>
  <si>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</si>
  <si>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</si>
  <si>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</si>
  <si>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</si>
  <si>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</si>
  <si>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</si>
  <si>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</si>
  <si>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</si>
  <si>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</si>
  <si>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</si>
  <si>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</si>
  <si>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</si>
  <si>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</si>
  <si>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</si>
  <si>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</si>
  <si>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</si>
  <si>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</si>
  <si>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</si>
  <si>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</si>
  <si>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</si>
  <si>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</si>
  <si>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</si>
  <si>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</si>
  <si>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</si>
  <si>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</si>
  <si>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</si>
  <si>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</si>
  <si>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</si>
  <si>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</si>
  <si>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</si>
  <si>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</si>
  <si>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</si>
  <si>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</si>
  <si>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</si>
  <si>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</si>
  <si>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</si>
  <si>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</si>
  <si>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</si>
  <si>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</si>
  <si>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</si>
  <si>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</si>
  <si>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</si>
  <si>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</si>
  <si>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</si>
  <si>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</si>
  <si>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</si>
  <si>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</si>
  <si>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</si>
  <si>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</si>
  <si>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</si>
  <si>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</si>
  <si>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</si>
  <si>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</si>
  <si>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</si>
  <si>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</si>
  <si>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</si>
  <si>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</si>
  <si>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</si>
  <si>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</si>
  <si>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</si>
  <si>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</si>
  <si>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</si>
  <si>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</si>
  <si>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</si>
  <si>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</si>
  <si>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</si>
  <si>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</si>
  <si>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</si>
  <si>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</si>
  <si>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</si>
  <si>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</si>
  <si>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</si>
  <si>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</si>
  <si>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</si>
  <si>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</si>
  <si>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</si>
  <si>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</si>
  <si>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</si>
  <si>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</si>
  <si>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</si>
  <si>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</si>
  <si>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</si>
  <si>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</si>
  <si>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</si>
  <si>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</si>
  <si>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</si>
  <si>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</si>
  <si>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</si>
  <si>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</si>
  <si>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</si>
  <si>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</si>
  <si>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</si>
  <si>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</si>
  <si>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</si>
  <si>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</si>
  <si>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</si>
  <si>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</si>
  <si>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</si>
  <si>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</si>
  <si>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</si>
  <si>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</si>
  <si>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</si>
  <si>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</si>
  <si>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</si>
  <si>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</si>
  <si>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</si>
  <si>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</si>
  <si>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</si>
  <si>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</si>
  <si>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</si>
  <si>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</si>
  <si>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</si>
  <si>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</si>
  <si>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</si>
  <si>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</si>
  <si>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</si>
  <si>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</si>
  <si>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</si>
  <si>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</si>
  <si>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</si>
  <si>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</si>
  <si>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</si>
  <si>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</si>
  <si>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</si>
  <si>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</si>
  <si>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</si>
  <si>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</si>
  <si>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</si>
  <si>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</si>
  <si>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</si>
  <si>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</si>
  <si>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</si>
  <si>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</si>
  <si>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</si>
  <si>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</si>
  <si>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</si>
  <si>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</si>
  <si>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</si>
  <si>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</si>
  <si>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</si>
  <si>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</si>
  <si>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</si>
  <si>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</si>
  <si>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</si>
  <si>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</si>
  <si>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</si>
  <si>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</si>
  <si>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</si>
  <si>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</si>
  <si>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</si>
  <si>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</si>
  <si>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</si>
  <si>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</si>
  <si>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</si>
  <si>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</si>
  <si>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</si>
  <si>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</si>
  <si>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</si>
  <si>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</si>
  <si>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</si>
  <si>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</si>
  <si>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</si>
  <si>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</si>
  <si>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</si>
  <si>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</si>
  <si>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</si>
  <si>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</si>
  <si>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</si>
  <si>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</si>
  <si>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</si>
  <si>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</si>
  <si>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</si>
  <si>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</si>
  <si>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</si>
  <si>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</si>
  <si>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</si>
  <si>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</si>
  <si>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</si>
  <si>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</si>
  <si>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</si>
  <si>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</si>
  <si>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</si>
  <si>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</si>
  <si>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</si>
  <si>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</si>
  <si>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</si>
  <si>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</si>
  <si>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</si>
  <si>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</si>
  <si>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</si>
  <si>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</si>
  <si>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</si>
  <si>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</si>
  <si>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</si>
  <si>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</si>
  <si>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</si>
  <si>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</si>
  <si>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</si>
  <si>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</si>
  <si>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</si>
  <si>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</si>
  <si>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</si>
  <si>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</si>
  <si>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</si>
  <si>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</si>
  <si>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</si>
  <si>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</si>
  <si>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</si>
  <si>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</si>
  <si>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</si>
  <si>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</si>
  <si>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</si>
  <si>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</si>
  <si>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</si>
  <si>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</si>
  <si>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</si>
  <si>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</si>
  <si>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</si>
  <si>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</si>
  <si>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</si>
  <si>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</si>
  <si>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</si>
  <si>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</si>
  <si>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</si>
  <si>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</si>
  <si>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</si>
  <si>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</si>
  <si>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</si>
  <si>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</si>
  <si>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</si>
  <si>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</si>
  <si>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</si>
  <si>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</si>
  <si>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</si>
  <si>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</si>
  <si>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</si>
  <si>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</si>
  <si>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</si>
  <si>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</si>
  <si>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</si>
  <si>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</si>
  <si>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</si>
  <si>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</si>
  <si>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</si>
  <si>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</si>
  <si>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</si>
  <si>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</si>
  <si>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</si>
  <si>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</si>
  <si>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</si>
  <si>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</si>
  <si>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</si>
  <si>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</si>
  <si>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</si>
  <si>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</si>
  <si>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</si>
  <si>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</si>
  <si>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</si>
  <si>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</si>
  <si>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</si>
  <si>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</si>
  <si>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</si>
  <si>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</si>
  <si>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</si>
  <si>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</si>
  <si>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</si>
  <si>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</si>
  <si>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</si>
  <si>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</si>
  <si>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</si>
  <si>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</si>
  <si>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</si>
  <si>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</si>
  <si>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</si>
  <si>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</si>
  <si>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</si>
  <si>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</si>
  <si>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</si>
  <si>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</si>
  <si>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</si>
  <si>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</si>
  <si>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</si>
  <si>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</si>
  <si>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</si>
  <si>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</si>
  <si>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</si>
  <si>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</si>
  <si>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</si>
  <si>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</si>
  <si>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</si>
  <si>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</si>
  <si>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</si>
  <si>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</si>
  <si>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</si>
  <si>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</si>
  <si>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</si>
  <si>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</si>
  <si>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</si>
  <si>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</si>
  <si>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</si>
  <si>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</si>
  <si>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</si>
  <si>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</si>
  <si>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</si>
  <si>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</si>
  <si>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</si>
  <si>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</si>
  <si>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</si>
  <si>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</si>
  <si>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</si>
  <si>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</si>
  <si>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</si>
  <si>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</si>
  <si>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</si>
  <si>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</si>
  <si>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</si>
  <si>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</si>
  <si>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</si>
  <si>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</si>
  <si>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</si>
  <si>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</si>
  <si>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</si>
  <si>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</si>
  <si>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</si>
  <si>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</si>
  <si>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</si>
  <si>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</si>
  <si>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</si>
  <si>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</si>
  <si>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</si>
  <si>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</si>
  <si>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</si>
  <si>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</si>
  <si>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</si>
  <si>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</si>
  <si>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</si>
  <si>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</si>
  <si>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</si>
  <si>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</si>
  <si>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</si>
  <si>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</si>
  <si>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</si>
  <si>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</si>
  <si>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</si>
  <si>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</si>
  <si>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</si>
  <si>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</si>
  <si>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</si>
  <si>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</si>
  <si>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</si>
  <si>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</si>
  <si>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</si>
  <si>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</si>
  <si>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</si>
  <si>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</si>
  <si>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</si>
  <si>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</si>
  <si>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</si>
  <si>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</si>
  <si>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</si>
  <si>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</si>
  <si>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</si>
  <si>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</si>
  <si>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</si>
  <si>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</si>
  <si>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</si>
  <si>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</si>
  <si>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</si>
  <si>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</si>
  <si>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</si>
  <si>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</si>
  <si>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</si>
  <si>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</si>
  <si>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</si>
  <si>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</si>
  <si>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</si>
  <si>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</si>
  <si>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</si>
  <si>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</si>
  <si>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</si>
  <si>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</si>
  <si>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</si>
  <si>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</si>
  <si>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</si>
  <si>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</si>
  <si>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</si>
  <si>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</si>
  <si>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</si>
  <si>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</si>
  <si>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</si>
  <si>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</si>
  <si>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</si>
  <si>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</si>
  <si>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</si>
  <si>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</si>
  <si>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</si>
  <si>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</si>
  <si>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</si>
  <si>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</si>
  <si>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</si>
  <si>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</si>
  <si>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</si>
  <si>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</si>
  <si>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</si>
  <si>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</si>
  <si>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</si>
  <si>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</si>
  <si>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</si>
  <si>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</si>
  <si>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</si>
  <si>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</si>
  <si>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</si>
  <si>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</si>
  <si>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</si>
  <si>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</si>
  <si>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</si>
  <si>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</si>
  <si>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</si>
  <si>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</si>
  <si>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</si>
  <si>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</si>
  <si>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</si>
  <si>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</si>
  <si>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</si>
  <si>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</si>
  <si>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</si>
  <si>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</si>
  <si>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</si>
  <si>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</si>
  <si>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</si>
  <si>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</si>
  <si>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</si>
  <si>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</si>
  <si>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</si>
  <si>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</si>
  <si>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</si>
  <si>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</si>
  <si>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</si>
  <si>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</si>
  <si>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</si>
  <si>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</si>
  <si>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</si>
  <si>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</si>
  <si>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</si>
  <si>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</si>
  <si>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</si>
  <si>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</si>
  <si>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</si>
  <si>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</si>
  <si>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</si>
  <si>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</si>
  <si>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</si>
  <si>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</si>
  <si>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</si>
  <si>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</si>
  <si>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</si>
  <si>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</si>
  <si>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</si>
  <si>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</si>
  <si>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</si>
  <si>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</si>
  <si>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</si>
  <si>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</si>
  <si>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</si>
  <si>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</si>
  <si>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</si>
  <si>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</si>
  <si>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</si>
  <si>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</si>
  <si>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</si>
  <si>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</si>
  <si>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</si>
  <si>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</si>
  <si>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</si>
  <si>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</si>
  <si>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</si>
  <si>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</si>
  <si>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</si>
  <si>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</si>
  <si>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</si>
  <si>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</si>
  <si>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</si>
  <si>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</si>
  <si>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</si>
  <si>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</si>
  <si>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</si>
  <si>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</si>
  <si>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</si>
  <si>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</si>
  <si>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</si>
  <si>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</si>
  <si>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</si>
  <si>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</si>
  <si>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</si>
  <si>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</si>
  <si>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</si>
  <si>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</si>
  <si>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</si>
  <si>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</si>
  <si>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</si>
  <si>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</si>
  <si>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</si>
  <si>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</si>
  <si>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</si>
  <si>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</si>
  <si>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</si>
  <si>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</si>
  <si>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</si>
  <si>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</si>
  <si>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</si>
  <si>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</si>
  <si>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</si>
  <si>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</si>
  <si>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</si>
  <si>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</si>
  <si>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</si>
  <si>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</si>
  <si>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</si>
  <si>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</si>
  <si>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</si>
  <si>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</si>
  <si>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</si>
  <si>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</si>
  <si>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</si>
  <si>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</si>
  <si>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</si>
  <si>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</si>
  <si>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</si>
  <si>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</si>
  <si>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</si>
  <si>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</si>
  <si>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</si>
  <si>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</si>
  <si>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</si>
  <si>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</si>
  <si>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</si>
  <si>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</si>
  <si>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</si>
  <si>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</si>
  <si>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</si>
  <si>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</si>
  <si>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</si>
  <si>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</si>
  <si>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</si>
  <si>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</si>
  <si>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</si>
  <si>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</si>
  <si>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</si>
  <si>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</si>
  <si>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</si>
  <si>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</si>
  <si>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</si>
  <si>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</si>
  <si>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</si>
  <si>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</si>
  <si>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</si>
  <si>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</si>
  <si>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</si>
  <si>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</si>
  <si>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</si>
  <si>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</si>
  <si>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</si>
  <si>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</si>
  <si>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</si>
  <si>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</si>
  <si>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</si>
  <si>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</si>
  <si>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</si>
  <si>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</si>
  <si>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</si>
  <si>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</si>
  <si>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</si>
  <si>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</si>
  <si>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</si>
  <si>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</si>
  <si>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</si>
  <si>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</si>
  <si>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</si>
  <si>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</si>
  <si>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</si>
  <si>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</si>
  <si>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</si>
  <si>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</si>
  <si>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</si>
  <si>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</si>
  <si>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</si>
  <si>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</si>
  <si>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</si>
  <si>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</si>
  <si>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</si>
  <si>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</si>
  <si>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</si>
  <si>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</si>
  <si>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</si>
  <si>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</si>
  <si>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</si>
  <si>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</si>
  <si>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</si>
  <si>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</si>
  <si>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</si>
  <si>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</si>
  <si>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</si>
  <si>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</si>
  <si>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</si>
  <si>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</si>
  <si>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</si>
  <si>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</si>
  <si>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</si>
  <si>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</si>
  <si>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</si>
  <si>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</si>
  <si>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</si>
  <si>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</si>
  <si>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</si>
  <si>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</si>
  <si>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</si>
  <si>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</si>
  <si>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</si>
  <si>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</si>
  <si>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</si>
  <si>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</si>
  <si>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</si>
  <si>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</si>
  <si>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</si>
  <si>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</si>
  <si>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</si>
  <si>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</si>
  <si>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</si>
  <si>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</si>
  <si>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</si>
  <si>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</si>
  <si>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</si>
  <si>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</si>
  <si>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</si>
  <si>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</si>
  <si>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</si>
  <si>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</si>
  <si>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</si>
  <si>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</si>
  <si>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</si>
  <si>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</si>
  <si>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</si>
  <si>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</si>
  <si>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</si>
  <si>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</si>
  <si>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</si>
  <si>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</si>
  <si>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</si>
  <si>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</si>
  <si>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</si>
  <si>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</si>
  <si>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</si>
  <si>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</si>
  <si>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</si>
  <si>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</si>
  <si>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</si>
  <si>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</si>
  <si>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</si>
  <si>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</si>
  <si>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</si>
  <si>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</si>
  <si>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</si>
  <si>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</si>
  <si>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</si>
  <si>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</si>
  <si>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</si>
  <si>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</si>
  <si>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</si>
  <si>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</si>
  <si>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</si>
  <si>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</si>
  <si>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</si>
  <si>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</si>
  <si>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</si>
  <si>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</si>
  <si>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</si>
  <si>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</si>
  <si>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</si>
  <si>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</si>
  <si>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</si>
  <si>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</si>
  <si>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</si>
  <si>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</si>
  <si>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</si>
  <si>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</si>
  <si>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</si>
  <si>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</si>
  <si>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</si>
  <si>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</si>
  <si>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</si>
  <si>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</si>
  <si>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</si>
  <si>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</si>
  <si>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</si>
  <si>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</si>
  <si>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</si>
  <si>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</si>
  <si>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</si>
  <si>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</si>
  <si>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</si>
  <si>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</si>
  <si>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</si>
  <si>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</si>
  <si>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</si>
  <si>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</si>
  <si>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</si>
  <si>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</si>
  <si>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</si>
  <si>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</si>
  <si>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</si>
  <si>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</si>
  <si>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</si>
  <si>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</si>
  <si>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</si>
  <si>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</si>
  <si>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</si>
  <si>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</si>
  <si>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</si>
  <si>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</si>
  <si>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</si>
  <si>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</si>
  <si>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</si>
  <si>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</si>
  <si>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</si>
  <si>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</si>
  <si>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</si>
  <si>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</si>
  <si>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</si>
  <si>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</si>
  <si>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</si>
  <si>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</si>
  <si>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</si>
  <si>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</si>
  <si>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</si>
  <si>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</si>
  <si>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</si>
  <si>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</si>
  <si>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</si>
  <si>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</si>
  <si>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</si>
  <si>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</si>
  <si>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</si>
  <si>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</si>
  <si>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</si>
  <si>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</si>
  <si>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</si>
  <si>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</si>
  <si>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</si>
  <si>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</si>
  <si>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</si>
  <si>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</si>
  <si>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</si>
  <si>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</si>
  <si>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</si>
  <si>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</si>
  <si>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</si>
  <si>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</si>
  <si>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</si>
  <si>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</si>
  <si>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</si>
  <si>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</si>
  <si>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</si>
  <si>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</si>
  <si>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</si>
  <si>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</si>
  <si>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</si>
  <si>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</si>
  <si>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</si>
  <si>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</si>
  <si>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</si>
  <si>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</si>
  <si>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</si>
  <si>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</si>
  <si>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</si>
  <si>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</si>
  <si>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</si>
  <si>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</si>
  <si>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</si>
  <si>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</si>
  <si>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</si>
  <si>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</si>
  <si>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</si>
  <si>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</si>
  <si>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</si>
  <si>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</si>
  <si>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</si>
  <si>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</si>
  <si>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</si>
  <si>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</si>
  <si>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</si>
  <si>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</si>
  <si>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</si>
  <si>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</si>
  <si>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</si>
  <si>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</si>
  <si>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</si>
  <si>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</si>
  <si>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</si>
  <si>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</si>
  <si>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</si>
  <si>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</si>
  <si>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</si>
  <si>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</si>
  <si>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</si>
  <si>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</si>
  <si>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</si>
  <si>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</si>
  <si>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</si>
  <si>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</si>
  <si>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</si>
  <si>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</si>
  <si>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</si>
  <si>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</si>
  <si>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</si>
  <si>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</si>
  <si>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</si>
  <si>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</si>
  <si>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</si>
  <si>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</si>
  <si>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</si>
  <si>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</si>
  <si>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</si>
  <si>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</si>
  <si>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</si>
  <si>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</si>
  <si>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</si>
  <si>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</si>
  <si>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</si>
  <si>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</si>
  <si>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</si>
  <si>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</si>
  <si>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</si>
  <si>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</si>
  <si>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</si>
  <si>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</si>
  <si>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</si>
  <si>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</si>
  <si>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</si>
  <si>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</si>
  <si>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</si>
  <si>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</si>
  <si>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</si>
  <si>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</si>
  <si>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</si>
  <si>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</si>
  <si>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</si>
  <si>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</si>
  <si>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</si>
  <si>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</si>
  <si>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</si>
  <si>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</si>
  <si>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</si>
  <si>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</si>
  <si>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</si>
  <si>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</si>
  <si>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</si>
  <si>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</si>
  <si>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</si>
  <si>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</si>
  <si>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</si>
  <si>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</si>
  <si>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</si>
  <si>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</si>
  <si>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</si>
  <si>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</si>
  <si>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</si>
  <si>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</si>
  <si>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</si>
  <si>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</si>
  <si>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</si>
  <si>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</si>
  <si>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</si>
  <si>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</si>
  <si>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</si>
  <si>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</si>
  <si>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</si>
  <si>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</si>
  <si>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</si>
  <si>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</si>
  <si>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</si>
  <si>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</si>
  <si>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</si>
  <si>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</si>
  <si>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</si>
  <si>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</si>
  <si>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</si>
  <si>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</si>
  <si>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</si>
  <si>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</si>
  <si>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</si>
  <si>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</si>
  <si>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</si>
  <si>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</si>
  <si>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</si>
  <si>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</si>
  <si>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</si>
  <si>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</si>
  <si>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</si>
  <si>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</si>
  <si>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</si>
  <si>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</si>
  <si>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</si>
  <si>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</si>
  <si>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</si>
  <si>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</si>
  <si>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</si>
  <si>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</si>
  <si>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</si>
  <si>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</si>
  <si>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</si>
  <si>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</si>
  <si>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</si>
  <si>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</si>
  <si>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</si>
  <si>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</si>
  <si>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</si>
  <si>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</si>
  <si>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</si>
  <si>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</si>
  <si>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</si>
  <si>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</si>
  <si>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</si>
  <si>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</si>
  <si>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</si>
  <si>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</si>
  <si>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</si>
  <si>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</si>
  <si>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</si>
  <si>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</si>
  <si>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</si>
  <si>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</si>
  <si>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</si>
  <si>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</si>
  <si>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</si>
  <si>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</si>
  <si>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</si>
  <si>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</si>
  <si>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</si>
  <si>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</si>
  <si>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</si>
  <si>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</si>
  <si>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</si>
  <si>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</si>
  <si>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</si>
  <si>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</si>
  <si>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</si>
  <si>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</si>
  <si>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</si>
  <si>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</si>
  <si>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</si>
  <si>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</si>
  <si>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</si>
  <si>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</si>
  <si>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</si>
  <si>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</si>
  <si>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</si>
  <si>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</si>
  <si>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</si>
  <si>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</si>
  <si>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</si>
  <si>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</si>
  <si>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</si>
  <si>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</si>
  <si>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</si>
  <si>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</si>
  <si>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</si>
  <si>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</si>
  <si>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</si>
  <si>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</si>
  <si>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</si>
  <si>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</si>
  <si>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</si>
  <si>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</si>
  <si>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</si>
  <si>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</si>
  <si>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</si>
  <si>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</si>
  <si>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</si>
  <si>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</si>
  <si>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</si>
  <si>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</si>
  <si>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</si>
  <si>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</si>
  <si>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</si>
  <si>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</si>
  <si>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</si>
  <si>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</si>
  <si>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</si>
  <si>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</si>
  <si>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</si>
  <si>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</si>
  <si>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</si>
  <si>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</si>
  <si>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</si>
  <si>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</si>
  <si>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</si>
  <si>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</si>
  <si>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</si>
  <si>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</si>
  <si>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</si>
  <si>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</si>
  <si>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</si>
  <si>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</si>
  <si>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</si>
  <si>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</si>
  <si>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</si>
  <si>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</si>
  <si>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</si>
  <si>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</si>
  <si>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</si>
  <si>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</si>
  <si>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</si>
  <si>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</si>
  <si>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</si>
  <si>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</si>
  <si>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</si>
  <si>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</si>
  <si>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</si>
  <si>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</si>
  <si>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</si>
  <si>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</si>
  <si>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</si>
  <si>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</si>
  <si>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</si>
  <si>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</si>
  <si>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</si>
  <si>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</si>
  <si>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</si>
  <si>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</si>
  <si>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</si>
  <si>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</si>
  <si>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</si>
  <si>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</si>
  <si>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</si>
  <si>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</si>
  <si>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</si>
  <si>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</si>
  <si>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</si>
  <si>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</si>
  <si>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</si>
  <si>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</si>
  <si>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</si>
  <si>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</si>
  <si>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</si>
  <si>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</si>
  <si>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</si>
  <si>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</si>
  <si>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</si>
  <si>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</si>
  <si>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</si>
  <si>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</si>
  <si>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</si>
  <si>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</si>
  <si>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</si>
  <si>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</si>
  <si>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</si>
  <si>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</si>
  <si>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</si>
  <si>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</si>
  <si>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</si>
  <si>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</si>
  <si>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</si>
  <si>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</si>
  <si>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</si>
  <si>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</si>
  <si>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</si>
  <si>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</si>
  <si>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</si>
  <si>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</si>
  <si>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</si>
  <si>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</si>
  <si>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</si>
  <si>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</si>
  <si>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</si>
  <si>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</si>
  <si>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</si>
  <si>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</si>
  <si>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</si>
  <si>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</si>
  <si>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</si>
  <si>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</si>
  <si>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</si>
  <si>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</si>
  <si>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</si>
  <si>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</si>
  <si>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</si>
  <si>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</si>
  <si>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</si>
  <si>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</si>
  <si>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</si>
  <si>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</si>
  <si>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</si>
  <si>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</si>
  <si>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</si>
  <si>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</si>
  <si>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</si>
  <si>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</si>
  <si>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</si>
  <si>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</si>
  <si>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</si>
  <si>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</si>
  <si>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</si>
  <si>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</si>
  <si>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</si>
  <si>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</si>
  <si>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</si>
  <si>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</si>
  <si>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</si>
  <si>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</si>
  <si>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</si>
  <si>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</si>
  <si>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</si>
  <si>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</si>
  <si>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</si>
  <si>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</si>
  <si>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</si>
  <si>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</si>
  <si>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</si>
  <si>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</si>
  <si>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</si>
  <si>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</si>
  <si>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</si>
  <si>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</si>
  <si>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</si>
  <si>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</si>
  <si>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</si>
  <si>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</si>
  <si>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</si>
  <si>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</si>
  <si>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</si>
  <si>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</si>
  <si>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</si>
  <si>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</si>
  <si>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</si>
  <si>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</si>
  <si>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</si>
  <si>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</si>
  <si>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</si>
  <si>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</si>
  <si>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</si>
  <si>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</si>
  <si>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</si>
  <si>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</si>
  <si>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</si>
  <si>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</si>
  <si>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</si>
  <si>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</si>
  <si>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</si>
  <si>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</si>
  <si>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</si>
  <si>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</si>
  <si>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</si>
  <si>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</si>
  <si>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</si>
  <si>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</si>
  <si>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</si>
  <si>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</si>
  <si>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</si>
  <si>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</si>
  <si>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</si>
  <si>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</si>
  <si>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</si>
  <si>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</si>
  <si>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</si>
  <si>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</si>
  <si>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</si>
  <si>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</si>
  <si>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</si>
  <si>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</si>
  <si>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</si>
  <si>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</si>
  <si>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</si>
  <si>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</si>
  <si>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</si>
  <si>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</si>
  <si>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</si>
  <si>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</si>
  <si>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</si>
  <si>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</si>
  <si>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</si>
  <si>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</si>
  <si>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</si>
  <si>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</si>
  <si>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</si>
  <si>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</si>
  <si>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</si>
  <si>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</si>
  <si>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</si>
  <si>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</si>
  <si>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</si>
  <si>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</si>
  <si>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</si>
  <si>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</si>
  <si>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</si>
  <si>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</si>
  <si>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</si>
  <si>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</si>
  <si>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</si>
  <si>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</si>
  <si>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</si>
  <si>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</si>
  <si>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</si>
  <si>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</si>
  <si>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</si>
  <si>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</si>
  <si>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</si>
  <si>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</si>
  <si>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</si>
  <si>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</si>
  <si>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</si>
  <si>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</si>
  <si>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</si>
  <si>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</si>
  <si>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</si>
  <si>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</si>
  <si>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</si>
  <si>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</si>
  <si>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</si>
  <si>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</si>
  <si>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</si>
  <si>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</si>
  <si>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</si>
  <si>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</si>
  <si>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</si>
  <si>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</si>
  <si>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</si>
  <si>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</si>
  <si>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</si>
  <si>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</si>
  <si>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</si>
  <si>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</si>
  <si>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</si>
  <si>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</si>
  <si>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</si>
  <si>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</si>
  <si>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</si>
  <si>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</si>
  <si>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</si>
  <si>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</si>
  <si>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</si>
  <si>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</si>
  <si>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</si>
  <si>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</si>
  <si>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</si>
  <si>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</si>
  <si>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</si>
  <si>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</si>
  <si>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</si>
  <si>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</si>
  <si>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</si>
  <si>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</si>
  <si>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</si>
  <si>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</si>
  <si>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</si>
  <si>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</si>
  <si>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</si>
  <si>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</si>
  <si>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</si>
  <si>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</si>
  <si>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</si>
  <si>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</si>
  <si>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</si>
  <si>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</si>
  <si>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</si>
  <si>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</si>
  <si>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</si>
  <si>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</si>
  <si>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</si>
  <si>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</si>
  <si>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</si>
  <si>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</si>
  <si>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</si>
  <si>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</si>
  <si>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</si>
  <si>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</si>
  <si>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</si>
  <si>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</si>
  <si>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</si>
  <si>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</si>
  <si>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</si>
  <si>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</si>
  <si>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</si>
  <si>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</si>
  <si>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</si>
  <si>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</si>
  <si>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</si>
  <si>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</si>
  <si>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</si>
  <si>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</si>
  <si>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</si>
  <si>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</si>
  <si>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</si>
  <si>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</si>
  <si>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</si>
  <si>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</si>
  <si>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</si>
  <si>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</si>
  <si>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</si>
  <si>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</si>
  <si>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</si>
  <si>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</si>
  <si>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</si>
  <si>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</si>
  <si>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</si>
  <si>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</si>
  <si>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</si>
  <si>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</si>
  <si>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</si>
  <si>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</si>
  <si>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</si>
  <si>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</si>
  <si>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</si>
  <si>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</si>
  <si>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</si>
  <si>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</si>
  <si>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</si>
  <si>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</si>
  <si>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</si>
  <si>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</si>
  <si>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</si>
  <si>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</si>
  <si>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</si>
  <si>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</si>
  <si>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</si>
  <si>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</si>
  <si>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</si>
  <si>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</si>
  <si>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</si>
  <si>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</si>
  <si>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</si>
  <si>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</si>
  <si>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</si>
  <si>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</si>
  <si>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</si>
  <si>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</si>
  <si>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</si>
  <si>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</si>
  <si>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</si>
  <si>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</si>
  <si>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</si>
  <si>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</si>
  <si>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</si>
  <si>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</si>
  <si>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</si>
  <si>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</si>
  <si>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</si>
  <si>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</si>
  <si>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</si>
  <si>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</si>
  <si>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</si>
  <si>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</si>
  <si>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</si>
  <si>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</si>
  <si>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</si>
  <si>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</si>
  <si>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</si>
  <si>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</si>
  <si>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</si>
  <si>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</si>
  <si>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</si>
  <si>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</si>
  <si>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</si>
  <si>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</si>
  <si>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</si>
  <si>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</si>
  <si>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</si>
  <si>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</si>
  <si>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</si>
  <si>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</si>
  <si>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</si>
  <si>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</si>
  <si>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</si>
  <si>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</si>
  <si>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</si>
  <si>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</si>
  <si>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</si>
  <si>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</si>
  <si>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</si>
  <si>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</si>
  <si>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</si>
  <si>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</si>
  <si>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</si>
  <si>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</si>
  <si>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</si>
  <si>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</si>
  <si>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</si>
  <si>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</si>
  <si>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</si>
  <si>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</si>
  <si>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</si>
  <si>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</si>
  <si>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</si>
  <si>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</si>
  <si>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</si>
  <si>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</si>
  <si>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</si>
  <si>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</si>
  <si>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</si>
  <si>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</si>
  <si>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</si>
  <si>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</si>
  <si>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</si>
  <si>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</si>
  <si>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</si>
  <si>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</si>
  <si>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</si>
  <si>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</si>
  <si>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</si>
  <si>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</si>
  <si>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</si>
  <si>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</si>
  <si>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</si>
  <si>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</si>
  <si>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</si>
  <si>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</si>
  <si>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</si>
  <si>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</si>
  <si>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</si>
  <si>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</si>
  <si>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</si>
  <si>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</si>
  <si>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</si>
  <si>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</si>
  <si>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</si>
  <si>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</si>
  <si>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</si>
  <si>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</si>
  <si>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</si>
  <si>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</si>
  <si>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</si>
  <si>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</si>
  <si>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</si>
  <si>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</si>
  <si>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</si>
  <si>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</si>
  <si>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</si>
  <si>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</si>
  <si>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</si>
  <si>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</si>
  <si>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</si>
  <si>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</si>
  <si>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</si>
  <si>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</si>
  <si>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</si>
  <si>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</si>
  <si>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</si>
  <si>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</si>
  <si>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</si>
  <si>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</si>
  <si>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</si>
  <si>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</si>
  <si>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</si>
  <si>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</si>
  <si>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</si>
  <si>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</si>
  <si>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</si>
  <si>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</si>
  <si>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</si>
  <si>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</si>
  <si>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</si>
  <si>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</si>
  <si>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</si>
  <si>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</si>
  <si>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</si>
  <si>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</si>
  <si>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</si>
  <si>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</si>
  <si>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</si>
  <si>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</si>
  <si>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</si>
  <si>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</si>
  <si>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</si>
  <si>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</si>
  <si>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</si>
  <si>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</si>
  <si>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</si>
  <si>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</si>
  <si>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</si>
  <si>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</si>
  <si>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</si>
  <si>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</si>
  <si>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</si>
  <si>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</si>
  <si>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</si>
  <si>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</si>
  <si>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</si>
  <si>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</si>
  <si>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</si>
  <si>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</si>
  <si>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</si>
  <si>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</si>
  <si>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</si>
  <si>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</si>
  <si>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</si>
  <si>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</si>
  <si>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</si>
  <si>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</si>
  <si>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</si>
  <si>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</si>
  <si>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</si>
  <si>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</si>
  <si>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</si>
  <si>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</si>
  <si>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</si>
  <si>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</si>
  <si>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</si>
  <si>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</si>
  <si>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</si>
  <si>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</si>
  <si>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</si>
  <si>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</si>
  <si>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</si>
  <si>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</si>
  <si>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</si>
  <si>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</si>
  <si>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</si>
  <si>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</si>
  <si>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</si>
  <si>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</si>
  <si>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</si>
  <si>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</si>
  <si>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</si>
  <si>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</si>
  <si>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</si>
  <si>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</si>
  <si>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</si>
  <si>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</si>
  <si>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</si>
  <si>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</si>
  <si>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</si>
  <si>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</si>
  <si>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</si>
  <si>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</si>
  <si>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</si>
  <si>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</si>
  <si>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</si>
  <si>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</si>
  <si>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</si>
  <si>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</si>
  <si>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</si>
  <si>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</si>
  <si>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</si>
  <si>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</si>
  <si>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</si>
  <si>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</si>
  <si>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</si>
  <si>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</si>
  <si>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</si>
  <si>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</si>
  <si>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</si>
  <si>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</si>
  <si>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</si>
  <si>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</si>
  <si>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</si>
  <si>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</si>
  <si>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</si>
  <si>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</si>
  <si>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</si>
  <si>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</si>
  <si>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</si>
  <si>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</si>
  <si>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</si>
  <si>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</si>
  <si>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</si>
  <si>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</si>
  <si>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</si>
  <si>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</si>
  <si>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</si>
  <si>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</si>
  <si>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</si>
  <si>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</si>
  <si>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</si>
  <si>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</si>
  <si>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</si>
  <si>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</si>
  <si>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</si>
  <si>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</si>
  <si>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</si>
  <si>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</si>
  <si>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</si>
  <si>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</si>
  <si>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</si>
  <si>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</si>
  <si>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</si>
  <si>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</si>
  <si>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</si>
  <si>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</si>
  <si>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</si>
  <si>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</si>
  <si>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</si>
  <si>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</si>
  <si>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</si>
  <si>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</si>
  <si>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</si>
  <si>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</si>
  <si>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</si>
  <si>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</si>
  <si>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</si>
  <si>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</si>
  <si>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</si>
  <si>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</si>
  <si>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</si>
  <si>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</si>
  <si>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</si>
  <si>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</si>
  <si>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</si>
  <si>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</si>
  <si>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</si>
  <si>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</si>
  <si>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</si>
  <si>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</si>
  <si>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</si>
  <si>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</si>
  <si>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</si>
  <si>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</si>
  <si>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</si>
  <si>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</si>
  <si>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</si>
  <si>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</si>
  <si>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</si>
  <si>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</si>
  <si>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</si>
  <si>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</si>
  <si>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</si>
  <si>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</si>
  <si>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</si>
  <si>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</si>
  <si>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</si>
  <si>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</si>
  <si>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</si>
  <si>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</si>
  <si>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</si>
  <si>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</si>
  <si>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</si>
  <si>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</si>
  <si>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</si>
  <si>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</si>
  <si>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</si>
  <si>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</si>
  <si>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</si>
  <si>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</si>
  <si>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</si>
  <si>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</si>
  <si>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</si>
  <si>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</si>
  <si>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</si>
  <si>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</si>
  <si>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</si>
  <si>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</si>
  <si>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</si>
  <si>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</si>
  <si>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</si>
  <si>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</si>
  <si>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</si>
  <si>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</si>
  <si>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</si>
  <si>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</si>
  <si>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</si>
  <si>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</si>
  <si>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</si>
  <si>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</si>
  <si>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</si>
  <si>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</si>
  <si>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</si>
  <si>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</si>
  <si>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</si>
  <si>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</si>
  <si>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</si>
  <si>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</si>
  <si>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</si>
  <si>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</si>
  <si>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</si>
  <si>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</si>
  <si>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</si>
  <si>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</si>
  <si>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</si>
  <si>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</si>
  <si>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</si>
  <si>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</si>
  <si>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</si>
  <si>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</si>
  <si>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</si>
  <si>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</si>
  <si>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</si>
  <si>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</si>
  <si>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</si>
  <si>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</si>
  <si>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</si>
  <si>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</si>
  <si>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</si>
  <si>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</si>
  <si>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</si>
  <si>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</si>
  <si>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</si>
  <si>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</si>
  <si>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</si>
  <si>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</si>
  <si>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</si>
  <si>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</si>
  <si>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</si>
  <si>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</si>
  <si>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</si>
  <si>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</si>
  <si>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</si>
  <si>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</si>
  <si>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</si>
  <si>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</si>
  <si>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</si>
  <si>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</si>
  <si>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</si>
  <si>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</si>
  <si>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</si>
  <si>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</si>
  <si>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</si>
  <si>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</si>
  <si>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</si>
  <si>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</si>
  <si>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</si>
  <si>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</si>
  <si>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</si>
  <si>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</si>
  <si>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</si>
  <si>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</si>
  <si>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</si>
  <si>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</si>
  <si>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</si>
  <si>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</si>
  <si>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</si>
  <si>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</si>
  <si>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</si>
  <si>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</si>
  <si>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</si>
  <si>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</si>
  <si>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</si>
  <si>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</si>
  <si>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</si>
  <si>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</si>
  <si>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</si>
  <si>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</si>
  <si>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</si>
  <si>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</si>
  <si>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</si>
  <si>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</si>
  <si>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</si>
  <si>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</si>
  <si>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</si>
  <si>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</si>
  <si>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</si>
  <si>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</si>
  <si>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</si>
  <si>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</si>
  <si>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</si>
  <si>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</si>
  <si>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</si>
  <si>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</si>
  <si>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</si>
  <si>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</si>
  <si>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</si>
  <si>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</si>
  <si>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</si>
  <si>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</si>
  <si>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</si>
  <si>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</si>
  <si>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</si>
  <si>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</si>
  <si>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</si>
  <si>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</si>
  <si>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</si>
  <si>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</si>
  <si>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</si>
  <si>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</si>
  <si>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</si>
  <si>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</si>
  <si>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</si>
  <si>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</si>
  <si>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</si>
  <si>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</si>
  <si>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</si>
  <si>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</si>
  <si>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</si>
  <si>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</si>
  <si>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</si>
  <si>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</si>
  <si>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</si>
  <si>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</si>
  <si>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</si>
  <si>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</si>
  <si>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</si>
  <si>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</si>
  <si>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</si>
  <si>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</si>
  <si>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</si>
  <si>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</si>
  <si>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</si>
  <si>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</si>
  <si>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</si>
  <si>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</si>
  <si>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</si>
  <si>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</si>
  <si>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</si>
  <si>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</si>
  <si>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</si>
  <si>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</si>
  <si>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</si>
  <si>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</si>
  <si>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</si>
  <si>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</si>
  <si>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</si>
  <si>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</si>
  <si>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</si>
  <si>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</si>
  <si>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</si>
  <si>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</si>
  <si>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</si>
  <si>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</si>
  <si>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</si>
  <si>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</si>
  <si>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</si>
  <si>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</si>
  <si>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</si>
  <si>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</si>
  <si>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</si>
  <si>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</si>
  <si>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</si>
  <si>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</si>
  <si>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</si>
  <si>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</si>
  <si>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</si>
  <si>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</si>
  <si>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</si>
  <si>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</si>
  <si>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</si>
  <si>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</si>
  <si>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</si>
  <si>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</si>
  <si>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</si>
  <si>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</si>
  <si>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</si>
  <si>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</si>
  <si>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</si>
  <si>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</si>
  <si>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</si>
  <si>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</si>
  <si>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</si>
  <si>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</si>
  <si>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</si>
  <si>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</si>
  <si>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</si>
  <si>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</si>
  <si>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</si>
  <si>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</si>
  <si>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</si>
  <si>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</si>
  <si>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</si>
  <si>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</si>
  <si>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</si>
  <si>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</si>
  <si>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</si>
  <si>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</si>
  <si>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</si>
  <si>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</si>
  <si>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</si>
  <si>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</si>
  <si>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</si>
  <si>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</si>
  <si>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</si>
  <si>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</si>
  <si>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</si>
  <si>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</si>
  <si>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</si>
  <si>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</si>
  <si>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</si>
  <si>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</si>
  <si>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</si>
  <si>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</si>
  <si>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</si>
  <si>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</si>
  <si>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</si>
  <si>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</si>
  <si>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</si>
  <si>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</si>
  <si>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</si>
  <si>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</si>
  <si>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</si>
  <si>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</si>
  <si>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</si>
  <si>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</si>
  <si>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</si>
  <si>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</si>
  <si>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</si>
  <si>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</si>
  <si>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</si>
  <si>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</si>
  <si>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</si>
  <si>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</si>
  <si>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</si>
  <si>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</si>
  <si>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</si>
  <si>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</si>
  <si>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</si>
  <si>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</si>
  <si>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</si>
  <si>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</si>
  <si>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</si>
  <si>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</si>
  <si>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</si>
  <si>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</si>
  <si>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</si>
  <si>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</si>
  <si>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</si>
  <si>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</si>
  <si>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</si>
  <si>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</si>
  <si>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</si>
  <si>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</si>
  <si>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</si>
  <si>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</si>
  <si>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</si>
  <si>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</si>
  <si>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</si>
  <si>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</si>
  <si>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</si>
  <si>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</si>
  <si>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</si>
  <si>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</si>
  <si>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</si>
  <si>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</si>
  <si>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</si>
  <si>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</si>
  <si>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</si>
  <si>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</si>
  <si>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</si>
  <si>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</si>
  <si>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</si>
  <si>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</si>
  <si>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</si>
  <si>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</si>
  <si>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</si>
  <si>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</si>
  <si>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</si>
  <si>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</si>
  <si>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</si>
  <si>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</si>
  <si>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</si>
  <si>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</si>
  <si>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</si>
  <si>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</si>
  <si>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</si>
  <si>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</si>
  <si>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</si>
  <si>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</si>
  <si>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</si>
  <si>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</si>
  <si>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</si>
  <si>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</si>
  <si>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</si>
  <si>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</si>
  <si>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</si>
  <si>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</si>
  <si>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</si>
  <si>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</si>
  <si>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</si>
  <si>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</si>
  <si>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</si>
  <si>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</si>
  <si>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</si>
  <si>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</si>
  <si>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</si>
  <si>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</si>
  <si>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</si>
  <si>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</si>
  <si>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</si>
  <si>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</si>
  <si>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</si>
  <si>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</si>
  <si>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</si>
  <si>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</si>
  <si>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</si>
  <si>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</si>
  <si>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</si>
  <si>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</si>
  <si>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</si>
  <si>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</si>
  <si>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</si>
  <si>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</si>
  <si>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</si>
  <si>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</si>
  <si>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</si>
  <si>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</si>
  <si>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</si>
  <si>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</si>
  <si>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</si>
  <si>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</si>
  <si>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</si>
  <si>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</si>
  <si>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</si>
  <si>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</si>
  <si>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</si>
  <si>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</si>
  <si>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</si>
  <si>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</si>
  <si>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</si>
  <si>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</si>
  <si>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</si>
  <si>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</si>
  <si>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</si>
  <si>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</si>
  <si>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</si>
  <si>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</si>
  <si>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</si>
  <si>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</si>
  <si>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</si>
  <si>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</si>
  <si>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</si>
  <si>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</si>
  <si>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</si>
  <si>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</si>
  <si>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</si>
  <si>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</si>
  <si>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</si>
  <si>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</si>
  <si>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</si>
  <si>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</si>
  <si>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</si>
  <si>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</si>
  <si>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</si>
  <si>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</si>
  <si>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</si>
  <si>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</si>
  <si>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</si>
  <si>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</si>
  <si>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</si>
  <si>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</si>
  <si>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</si>
  <si>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</si>
  <si>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</si>
  <si>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</si>
  <si>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</si>
  <si>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</si>
  <si>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</si>
  <si>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</si>
  <si>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</si>
  <si>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</si>
  <si>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</si>
  <si>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</si>
  <si>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</si>
  <si>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</si>
  <si>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</si>
  <si>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</si>
  <si>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</si>
  <si>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</si>
  <si>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</si>
  <si>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</si>
  <si>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</si>
  <si>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</si>
  <si>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</si>
  <si>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</si>
  <si>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</si>
  <si>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</si>
  <si>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</si>
  <si>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</si>
  <si>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</si>
  <si>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</si>
  <si>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</si>
  <si>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</si>
  <si>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</si>
  <si>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</si>
  <si>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</si>
  <si>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</si>
  <si>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</si>
  <si>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</si>
  <si>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</si>
  <si>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</si>
  <si>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</si>
  <si>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</si>
  <si>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</si>
  <si>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</si>
  <si>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</si>
  <si>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</si>
  <si>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</si>
  <si>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</si>
  <si>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</si>
  <si>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</si>
  <si>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</si>
  <si>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</si>
  <si>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</si>
  <si>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</si>
  <si>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</si>
  <si>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</si>
  <si>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</si>
  <si>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</si>
  <si>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</si>
  <si>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</si>
  <si>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</si>
  <si>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</si>
  <si>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</si>
  <si>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</si>
  <si>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</si>
  <si>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</si>
  <si>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</si>
  <si>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</si>
  <si>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</si>
  <si>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</si>
  <si>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</si>
  <si>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</si>
  <si>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</si>
  <si>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</si>
  <si>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</si>
  <si>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</si>
  <si>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</si>
  <si>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</si>
  <si>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</si>
  <si>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</si>
  <si>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</si>
  <si>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</si>
  <si>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</si>
  <si>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</si>
  <si>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</si>
  <si>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</si>
  <si>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</si>
  <si>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</si>
  <si>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</si>
  <si>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</si>
  <si>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</si>
  <si>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</si>
  <si>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</si>
  <si>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</si>
  <si>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</si>
  <si>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</si>
  <si>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</si>
  <si>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</si>
  <si>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</si>
  <si>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</si>
  <si>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</si>
  <si>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</si>
  <si>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</si>
  <si>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</si>
  <si>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</si>
  <si>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</si>
  <si>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</si>
  <si>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</si>
  <si>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</si>
  <si>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</si>
  <si>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</si>
  <si>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</si>
  <si>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</si>
  <si>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</si>
  <si>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</si>
  <si>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</si>
  <si>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</si>
  <si>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</si>
  <si>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</si>
  <si>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</si>
  <si>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</si>
  <si>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</si>
  <si>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</si>
  <si>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</si>
  <si>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</si>
  <si>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</si>
  <si>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</si>
  <si>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</si>
  <si>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</si>
  <si>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</si>
  <si>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</si>
  <si>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</si>
  <si>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</si>
  <si>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</si>
  <si>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</si>
  <si>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</si>
  <si>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</si>
  <si>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</si>
  <si>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</si>
  <si>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</si>
  <si>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</si>
  <si>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</si>
  <si>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</si>
  <si>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</si>
  <si>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</si>
  <si>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</si>
  <si>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</si>
  <si>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</si>
  <si>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</si>
  <si>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</si>
  <si>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</si>
  <si>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</si>
  <si>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</si>
  <si>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</si>
  <si>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</si>
  <si>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</si>
  <si>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</si>
  <si>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</si>
  <si>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</si>
  <si>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</si>
  <si>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</si>
  <si>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</si>
  <si>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</si>
  <si>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</si>
  <si>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</si>
  <si>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</si>
  <si>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</si>
  <si>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</si>
  <si>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</si>
  <si>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</si>
  <si>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</si>
  <si>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</si>
  <si>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</si>
  <si>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</si>
  <si>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</si>
  <si>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</si>
  <si>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</si>
  <si>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</si>
  <si>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</si>
  <si>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</si>
  <si>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</si>
  <si>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</si>
  <si>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</si>
  <si>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</si>
  <si>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</si>
  <si>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</si>
  <si>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</si>
  <si>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</si>
  <si>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</si>
  <si>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</si>
  <si>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</si>
  <si>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</si>
  <si>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</si>
  <si>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</si>
  <si>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</si>
  <si>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</si>
  <si>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</si>
  <si>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</si>
  <si>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</si>
  <si>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</si>
  <si>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</si>
  <si>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</si>
  <si>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</si>
  <si>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</si>
  <si>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</si>
  <si>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</si>
  <si>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</si>
  <si>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</si>
  <si>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</si>
  <si>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</si>
  <si>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</si>
  <si>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</si>
  <si>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</si>
  <si>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</si>
  <si>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</si>
  <si>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</si>
  <si>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</si>
  <si>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</si>
  <si>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</si>
  <si>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</si>
  <si>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</si>
  <si>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</si>
  <si>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</si>
  <si>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</si>
  <si>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</si>
  <si>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</si>
  <si>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</si>
  <si>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</si>
  <si>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</si>
  <si>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</si>
  <si>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</si>
  <si>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</si>
  <si>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</si>
  <si>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</si>
  <si>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</si>
  <si>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</si>
  <si>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</si>
  <si>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</si>
  <si>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</si>
  <si>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</si>
  <si>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</si>
  <si>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</si>
  <si>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</si>
  <si>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</si>
  <si>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</si>
  <si>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</si>
  <si>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</si>
  <si>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</si>
  <si>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</si>
  <si>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</si>
  <si>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</si>
  <si>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</si>
  <si>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</si>
  <si>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</si>
  <si>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</si>
  <si>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</si>
  <si>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</si>
  <si>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</si>
  <si>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</si>
  <si>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</si>
  <si>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</si>
  <si>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</si>
  <si>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</si>
  <si>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</si>
  <si>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</si>
  <si>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</si>
  <si>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</si>
  <si>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</si>
  <si>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</si>
  <si>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</si>
  <si>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</si>
  <si>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</si>
  <si>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</si>
  <si>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</si>
  <si>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</si>
  <si>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</si>
  <si>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</si>
  <si>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</si>
  <si>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</si>
  <si>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</si>
  <si>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</si>
  <si>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</si>
  <si>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</si>
  <si>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</si>
  <si>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</si>
  <si>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</si>
  <si>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</si>
  <si>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</si>
  <si>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</si>
  <si>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</si>
  <si>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</si>
  <si>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</si>
  <si>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</si>
  <si>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</si>
  <si>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</si>
  <si>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</si>
  <si>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</si>
  <si>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</si>
  <si>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</si>
  <si>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</si>
  <si>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</si>
  <si>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</si>
  <si>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</si>
  <si>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</si>
  <si>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</si>
  <si>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</si>
  <si>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</si>
  <si>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</si>
  <si>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</si>
  <si>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</si>
  <si>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</si>
  <si>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</si>
  <si>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</si>
  <si>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</si>
  <si>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</si>
  <si>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</si>
  <si>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</si>
  <si>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</si>
  <si>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</si>
  <si>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</si>
  <si>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</si>
  <si>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</si>
  <si>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</si>
  <si>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</si>
  <si>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</si>
  <si>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</si>
  <si>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</si>
  <si>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</si>
  <si>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</si>
  <si>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</si>
  <si>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</si>
  <si>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</si>
  <si>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</si>
  <si>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</si>
  <si>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</si>
  <si>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</si>
  <si>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</si>
  <si>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</si>
  <si>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</si>
  <si>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</si>
  <si>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</si>
  <si>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</si>
  <si>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</si>
  <si>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</si>
  <si>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</si>
  <si>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</si>
  <si>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</si>
  <si>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</si>
  <si>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</si>
  <si>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</si>
  <si>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</si>
  <si>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</si>
  <si>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</si>
  <si>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</si>
  <si>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</si>
  <si>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</si>
  <si>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</si>
  <si>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</si>
  <si>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</si>
  <si>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</si>
  <si>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</si>
  <si>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</si>
  <si>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</si>
  <si>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</si>
  <si>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</si>
  <si>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</si>
  <si>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</si>
  <si>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</si>
  <si>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</si>
  <si>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</si>
  <si>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</si>
  <si>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</si>
  <si>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</si>
  <si>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</si>
  <si>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</si>
  <si>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</si>
  <si>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</si>
  <si>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</si>
  <si>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</si>
  <si>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</si>
  <si>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</si>
  <si>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</si>
  <si>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</si>
  <si>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</si>
  <si>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</si>
  <si>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</si>
  <si>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</si>
  <si>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</si>
  <si>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</si>
  <si>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</si>
  <si>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</si>
  <si>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</si>
  <si>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</si>
  <si>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</si>
  <si>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</si>
  <si>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</si>
  <si>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</si>
  <si>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</si>
  <si>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</si>
  <si>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</si>
  <si>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</si>
  <si>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</si>
  <si>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</si>
  <si>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</si>
  <si>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</si>
  <si>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</si>
  <si>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</si>
  <si>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</si>
  <si>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</si>
  <si>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</si>
  <si>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</si>
  <si>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</si>
  <si>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</si>
  <si>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</si>
  <si>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</si>
  <si>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</si>
  <si>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</si>
  <si>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</si>
  <si>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</si>
  <si>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</si>
  <si>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</si>
  <si>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</si>
  <si>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</si>
  <si>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</si>
  <si>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</si>
  <si>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</si>
  <si>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</si>
  <si>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</si>
  <si>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</si>
  <si>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</si>
  <si>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</si>
  <si>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</si>
  <si>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</si>
  <si>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</si>
  <si>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</si>
  <si>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</si>
  <si>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</si>
  <si>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</si>
  <si>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</si>
  <si>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</si>
  <si>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</si>
  <si>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</si>
  <si>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</si>
  <si>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</si>
  <si>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</si>
  <si>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</si>
  <si>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</si>
  <si>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</si>
  <si>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</si>
  <si>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</si>
  <si>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</si>
  <si>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</si>
  <si>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</si>
  <si>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</si>
  <si>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</si>
  <si>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</si>
  <si>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</si>
  <si>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</si>
  <si>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</si>
  <si>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</si>
  <si>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</si>
  <si>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</si>
  <si>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</si>
  <si>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</si>
  <si>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</si>
  <si>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</si>
  <si>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</si>
  <si>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</si>
  <si>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</si>
  <si>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</si>
  <si>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</si>
  <si>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</si>
  <si>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</si>
  <si>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</si>
  <si>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</si>
  <si>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</si>
  <si>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</si>
  <si>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</si>
  <si>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</si>
  <si>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</si>
  <si>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</si>
  <si>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</si>
  <si>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</si>
  <si>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</si>
  <si>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</si>
  <si>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</si>
  <si>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</si>
  <si>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</si>
  <si>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</si>
  <si>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</si>
  <si>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</si>
  <si>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</si>
  <si>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</si>
  <si>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</si>
  <si>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</si>
  <si>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</si>
  <si>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</si>
  <si>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</si>
  <si>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</si>
  <si>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</si>
  <si>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</si>
  <si>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</si>
  <si>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</si>
  <si>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</si>
  <si>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</si>
  <si>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</si>
  <si>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</si>
  <si>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</si>
  <si>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</si>
  <si>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</si>
  <si>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</si>
  <si>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</si>
  <si>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</si>
  <si>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</si>
  <si>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</si>
  <si>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</si>
  <si>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</si>
  <si>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</si>
  <si>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</si>
  <si>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</si>
  <si>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</si>
  <si>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</si>
  <si>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</si>
  <si>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</si>
  <si>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</si>
  <si>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</si>
  <si>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</si>
  <si>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</si>
  <si>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</si>
  <si>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</si>
  <si>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</si>
  <si>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</si>
  <si>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</si>
  <si>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</si>
  <si>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</si>
  <si>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</si>
  <si>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</si>
  <si>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</si>
  <si>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</si>
  <si>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</si>
  <si>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</si>
  <si>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</si>
  <si>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</si>
  <si>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</si>
  <si>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</si>
  <si>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</si>
  <si>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</si>
  <si>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</si>
  <si>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</si>
  <si>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</si>
  <si>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</si>
  <si>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</si>
  <si>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</si>
  <si>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</si>
  <si>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</si>
  <si>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</si>
  <si>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</si>
  <si>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</si>
  <si>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</si>
  <si>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</si>
  <si>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</si>
  <si>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</si>
  <si>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</si>
  <si>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</si>
  <si>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</si>
  <si>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</si>
  <si>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</si>
  <si>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</si>
  <si>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</si>
  <si>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</si>
  <si>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</si>
  <si>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</si>
  <si>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</si>
  <si>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</si>
  <si>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</si>
  <si>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</si>
  <si>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</si>
  <si>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</si>
  <si>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</si>
  <si>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</si>
  <si>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</si>
  <si>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</si>
  <si>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</si>
  <si>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</si>
  <si>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</si>
  <si>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</si>
  <si>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</si>
  <si>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</si>
  <si>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</si>
  <si>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</si>
  <si>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</si>
  <si>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</si>
  <si>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</si>
  <si>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</si>
  <si>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</si>
  <si>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</si>
  <si>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</si>
  <si>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</si>
  <si>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</si>
  <si>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</si>
  <si>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</si>
  <si>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</si>
  <si>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</si>
  <si>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</si>
  <si>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</si>
  <si>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</si>
  <si>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</si>
  <si>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</si>
  <si>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</si>
  <si>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</si>
  <si>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</si>
  <si>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</si>
  <si>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</si>
  <si>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</si>
  <si>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</si>
  <si>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</si>
  <si>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</si>
  <si>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</si>
  <si>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</si>
  <si>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</si>
  <si>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</si>
  <si>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</si>
  <si>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</si>
  <si>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</si>
  <si>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</si>
  <si>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</si>
  <si>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</si>
  <si>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</si>
  <si>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</si>
  <si>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</si>
  <si>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</si>
  <si>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</si>
  <si>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</si>
  <si>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</si>
  <si>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</si>
  <si>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</si>
  <si>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</si>
  <si>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</si>
  <si>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</si>
  <si>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</si>
  <si>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</si>
  <si>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</si>
  <si>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</si>
  <si>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</si>
  <si>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</si>
  <si>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</si>
  <si>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</si>
  <si>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</si>
  <si>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</si>
  <si>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</si>
  <si>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</si>
  <si>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</si>
  <si>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</si>
  <si>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</si>
  <si>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</si>
  <si>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</si>
  <si>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</si>
  <si>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</si>
  <si>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</si>
  <si>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</si>
  <si>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</si>
  <si>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</si>
  <si>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</si>
  <si>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</si>
  <si>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</si>
  <si>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</si>
  <si>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</si>
  <si>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</si>
  <si>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</si>
  <si>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</si>
  <si>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</si>
  <si>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</si>
  <si>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</si>
  <si>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</si>
  <si>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</si>
  <si>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</si>
  <si>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</si>
  <si>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</si>
  <si>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</si>
  <si>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</si>
  <si>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</si>
  <si>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</si>
  <si>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</si>
  <si>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</si>
  <si>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</si>
  <si>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</si>
  <si>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</si>
  <si>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</si>
  <si>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</si>
  <si>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</si>
  <si>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</si>
  <si>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</si>
  <si>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</si>
  <si>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</si>
  <si>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</si>
  <si>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</si>
  <si>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</si>
  <si>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</si>
  <si>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</si>
  <si>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</si>
  <si>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</si>
  <si>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</si>
  <si>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</si>
  <si>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</si>
  <si>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</si>
  <si>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</si>
  <si>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</si>
  <si>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</si>
  <si>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</si>
  <si>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</si>
  <si>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</si>
  <si>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</si>
  <si>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</si>
  <si>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</si>
  <si>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</si>
  <si>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</si>
  <si>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</si>
  <si>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</si>
  <si>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</si>
  <si>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</si>
  <si>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</si>
  <si>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</si>
  <si>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</si>
  <si>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</si>
  <si>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</si>
  <si>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</si>
  <si>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</si>
  <si>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</si>
  <si>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</si>
  <si>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</si>
  <si>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</si>
  <si>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</si>
  <si>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</si>
  <si>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</si>
  <si>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</si>
  <si>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</si>
  <si>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</si>
  <si>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</si>
  <si>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</si>
  <si>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</si>
  <si>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</si>
  <si>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</si>
  <si>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</si>
  <si>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</si>
  <si>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</si>
  <si>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</si>
  <si>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</si>
  <si>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</si>
  <si>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</si>
  <si>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</si>
  <si>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</si>
  <si>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</si>
  <si>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</si>
  <si>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</si>
  <si>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</si>
  <si>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</si>
  <si>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</si>
  <si>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</si>
  <si>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</si>
  <si>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</si>
  <si>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</si>
  <si>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</si>
  <si>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</si>
  <si>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</si>
  <si>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</si>
  <si>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</si>
  <si>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</si>
  <si>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</si>
  <si>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</si>
  <si>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</si>
  <si>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</si>
  <si>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</si>
  <si>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</si>
  <si>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</si>
  <si>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</si>
  <si>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</si>
  <si>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</si>
  <si>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</si>
  <si>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</si>
  <si>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</si>
  <si>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</si>
  <si>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</si>
  <si>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</si>
  <si>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</si>
  <si>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</si>
  <si>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</si>
  <si>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</si>
  <si>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</si>
  <si>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</si>
  <si>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</si>
  <si>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</si>
  <si>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</si>
  <si>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</si>
  <si>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</si>
  <si>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</si>
  <si>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</si>
  <si>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</si>
  <si>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</si>
  <si>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</si>
  <si>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</si>
  <si>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</si>
  <si>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</si>
  <si>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</si>
  <si>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</si>
  <si>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</si>
  <si>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</si>
  <si>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</si>
  <si>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</si>
  <si>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</si>
  <si>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</si>
  <si>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</si>
  <si>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</si>
  <si>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</si>
  <si>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</si>
  <si>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</si>
  <si>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</si>
  <si>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</si>
  <si>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</si>
  <si>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</si>
  <si>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</si>
  <si>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</si>
  <si>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</si>
  <si>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</si>
  <si>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</si>
  <si>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</si>
  <si>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</si>
  <si>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</si>
  <si>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</si>
  <si>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</si>
  <si>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</si>
  <si>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</si>
  <si>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</si>
  <si>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</si>
  <si>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</si>
  <si>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</si>
  <si>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</si>
  <si>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</si>
  <si>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</si>
  <si>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</si>
  <si>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</si>
  <si>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</si>
  <si>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</si>
  <si>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</si>
  <si>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</si>
  <si>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</si>
  <si>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</si>
  <si>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</si>
  <si>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</si>
  <si>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</si>
  <si>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</si>
  <si>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</si>
  <si>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</si>
  <si>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</si>
  <si>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</si>
  <si>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</si>
  <si>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</si>
  <si>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</si>
  <si>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</si>
  <si>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</si>
  <si>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</si>
  <si>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</si>
  <si>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</si>
  <si>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</si>
  <si>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</si>
  <si>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</si>
  <si>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</si>
  <si>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</si>
  <si>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</si>
  <si>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</si>
  <si>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</si>
  <si>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</si>
  <si>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</si>
  <si>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</si>
  <si>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</si>
  <si>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</si>
  <si>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</si>
  <si>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</si>
  <si>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</si>
  <si>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</si>
  <si>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</si>
  <si>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</si>
  <si>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</si>
  <si>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</si>
  <si>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</si>
  <si>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</si>
  <si>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</si>
  <si>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</si>
  <si>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</si>
  <si>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</si>
  <si>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</si>
  <si>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</si>
  <si>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</si>
  <si>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</si>
  <si>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</si>
  <si>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</si>
  <si>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</si>
  <si>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</si>
  <si>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</si>
  <si>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</si>
  <si>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</si>
  <si>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</si>
  <si>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</si>
  <si>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</si>
  <si>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</si>
  <si>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</si>
  <si>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</si>
  <si>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</si>
  <si>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</si>
  <si>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</si>
  <si>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</si>
  <si>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</si>
  <si>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</si>
  <si>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</si>
  <si>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</si>
  <si>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</si>
  <si>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</si>
  <si>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</si>
  <si>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</si>
  <si>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</si>
  <si>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</si>
  <si>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</si>
  <si>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</si>
  <si>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</si>
  <si>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</si>
  <si>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</si>
  <si>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</si>
  <si>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</si>
  <si>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</si>
  <si>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</si>
  <si>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</si>
  <si>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</si>
  <si>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</si>
  <si>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</si>
  <si>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</si>
  <si>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</si>
  <si>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</si>
  <si>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</si>
  <si>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</si>
  <si>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</si>
  <si>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</si>
  <si>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</si>
  <si>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</si>
  <si>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</si>
  <si>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</si>
  <si>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</si>
  <si>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</si>
  <si>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</si>
  <si>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</si>
  <si>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</si>
  <si>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</si>
  <si>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</si>
  <si>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</si>
  <si>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</si>
  <si>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</si>
  <si>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</si>
  <si>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</si>
  <si>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</si>
  <si>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</si>
  <si>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</si>
  <si>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</si>
  <si>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</si>
  <si>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</si>
  <si>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</si>
  <si>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</si>
  <si>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</si>
  <si>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</si>
  <si>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</si>
  <si>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</si>
  <si>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</si>
  <si>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</si>
  <si>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</si>
  <si>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</si>
  <si>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</si>
  <si>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</si>
  <si>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</si>
  <si>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</si>
  <si>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</si>
  <si>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</si>
  <si>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</si>
  <si>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</si>
  <si>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</si>
  <si>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</si>
  <si>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</si>
  <si>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</si>
  <si>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</si>
  <si>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</si>
  <si>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</si>
  <si>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</si>
  <si>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</si>
  <si>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</si>
  <si>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</si>
  <si>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</si>
  <si>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</si>
  <si>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</si>
  <si>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</si>
  <si>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</si>
  <si>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</si>
  <si>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</si>
  <si>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</si>
  <si>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</si>
  <si>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</si>
  <si>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</si>
  <si>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</si>
  <si>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</si>
  <si>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</si>
  <si>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</si>
  <si>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</si>
  <si>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</si>
  <si>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</si>
  <si>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</si>
  <si>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</si>
  <si>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</si>
  <si>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</si>
  <si>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</si>
  <si>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</si>
  <si>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</si>
  <si>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</si>
  <si>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</si>
  <si>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</si>
  <si>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</si>
  <si>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</si>
  <si>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</si>
  <si>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</si>
  <si>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</si>
  <si>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</si>
  <si>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</si>
  <si>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</si>
  <si>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</si>
  <si>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</si>
  <si>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</si>
  <si>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</si>
  <si>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</si>
  <si>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</si>
  <si>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</si>
  <si>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</si>
  <si>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</si>
  <si>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</si>
  <si>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</si>
  <si>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</si>
  <si>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</si>
  <si>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</si>
  <si>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</si>
  <si>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</si>
  <si>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</si>
  <si>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</si>
  <si>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</si>
  <si>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</si>
  <si>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</si>
  <si>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</si>
  <si>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</si>
  <si>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</si>
  <si>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</si>
  <si>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</si>
  <si>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</si>
  <si>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</si>
  <si>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</si>
  <si>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</si>
  <si>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</si>
  <si>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</si>
  <si>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</si>
  <si>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</si>
  <si>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</si>
  <si>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</si>
  <si>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</si>
  <si>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</si>
  <si>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</si>
  <si>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</si>
  <si>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</si>
  <si>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</si>
  <si>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</si>
  <si>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</si>
  <si>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</si>
  <si>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</si>
  <si>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</si>
  <si>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</si>
  <si>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</si>
  <si>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</si>
  <si>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</si>
  <si>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</si>
  <si>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</si>
  <si>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</si>
  <si>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</si>
  <si>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</si>
  <si>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</si>
  <si>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</si>
  <si>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</si>
  <si>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</si>
  <si>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</si>
  <si>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</si>
  <si>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</si>
  <si>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</si>
  <si>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</si>
  <si>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</si>
  <si>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</si>
  <si>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</si>
  <si>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</si>
  <si>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</si>
  <si>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</si>
  <si>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</si>
  <si>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</si>
  <si>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</si>
  <si>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</si>
  <si>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</si>
  <si>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</si>
  <si>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</si>
  <si>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</si>
  <si>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</si>
  <si>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</si>
  <si>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</si>
  <si>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</si>
  <si>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</si>
  <si>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</si>
  <si>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</si>
  <si>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</si>
  <si>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</si>
  <si>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</si>
  <si>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</si>
  <si>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</si>
  <si>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</si>
  <si>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</si>
  <si>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</si>
  <si>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</si>
  <si>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</si>
  <si>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</si>
  <si>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</si>
  <si>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</si>
  <si>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</si>
  <si>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</si>
  <si>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</si>
  <si>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</si>
  <si>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</si>
  <si>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</si>
  <si>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</si>
  <si>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</si>
  <si>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</si>
  <si>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</si>
  <si>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</si>
  <si>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</si>
  <si>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</si>
  <si>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</si>
  <si>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</si>
  <si>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</si>
  <si>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</si>
  <si>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</si>
  <si>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</si>
  <si>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</si>
  <si>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</si>
  <si>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</si>
  <si>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</si>
  <si>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</si>
  <si>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</si>
  <si>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</si>
  <si>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</si>
  <si>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</si>
  <si>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</si>
  <si>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</si>
  <si>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</si>
  <si>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</si>
  <si>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</si>
  <si>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</si>
  <si>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</si>
  <si>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</si>
  <si>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</si>
  <si>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</si>
  <si>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</si>
  <si>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</si>
  <si>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</si>
  <si>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</si>
  <si>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</si>
  <si>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</si>
  <si>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</si>
  <si>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</si>
  <si>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</si>
  <si>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</si>
  <si>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</si>
  <si>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</si>
  <si>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</si>
  <si>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</si>
  <si>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</si>
  <si>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</si>
  <si>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</si>
  <si>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</si>
  <si>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</si>
  <si>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</si>
  <si>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</si>
  <si>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</si>
  <si>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</si>
  <si>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</si>
  <si>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</si>
  <si>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</si>
  <si>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</si>
  <si>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</si>
  <si>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</si>
  <si>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</si>
  <si>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</si>
  <si>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</si>
  <si>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</si>
  <si>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</si>
  <si>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</si>
  <si>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</si>
  <si>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</si>
  <si>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</si>
  <si>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</si>
  <si>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</si>
  <si>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</si>
  <si>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</si>
  <si>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</si>
  <si>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</si>
  <si>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</si>
  <si>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</si>
  <si>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</si>
  <si>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</si>
  <si>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</si>
  <si>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</si>
  <si>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</si>
  <si>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</si>
  <si>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</si>
  <si>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</si>
  <si>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</si>
  <si>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</si>
  <si>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</si>
  <si>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</si>
  <si>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</si>
  <si>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</si>
  <si>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</si>
  <si>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</si>
  <si>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</si>
  <si>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</si>
  <si>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</si>
  <si>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</si>
  <si>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</si>
  <si>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</si>
  <si>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</si>
  <si>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</si>
  <si>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</si>
  <si>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</si>
  <si>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</si>
  <si>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</si>
  <si>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</si>
  <si>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</si>
  <si>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</si>
  <si>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</si>
  <si>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</si>
  <si>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</si>
  <si>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</si>
  <si>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</si>
  <si>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</si>
  <si>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</si>
  <si>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</si>
  <si>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</si>
  <si>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</si>
  <si>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</si>
  <si>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</si>
  <si>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</si>
  <si>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</si>
  <si>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</si>
  <si>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</si>
  <si>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</si>
  <si>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</si>
  <si>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</si>
  <si>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</si>
  <si>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</si>
  <si>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</si>
  <si>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</si>
  <si>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</si>
  <si>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</si>
  <si>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</si>
  <si>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</si>
  <si>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</si>
  <si>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</si>
  <si>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</si>
  <si>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</si>
  <si>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</si>
  <si>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</si>
  <si>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</si>
  <si>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</si>
  <si>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</si>
  <si>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</si>
  <si>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</si>
  <si>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</si>
  <si>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</si>
  <si>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</si>
  <si>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</si>
  <si>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</si>
  <si>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</si>
  <si>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</si>
  <si>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</si>
  <si>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</si>
  <si>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</si>
  <si>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</si>
  <si>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</si>
  <si>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</si>
  <si>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</si>
  <si>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</si>
  <si>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</si>
  <si>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</si>
  <si>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</si>
  <si>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</si>
  <si>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</si>
  <si>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</si>
  <si>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</si>
  <si>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</si>
  <si>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</si>
  <si>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</si>
  <si>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</si>
  <si>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</si>
  <si>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</si>
  <si>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</si>
  <si>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</si>
  <si>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</si>
  <si>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</si>
  <si>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</si>
  <si>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</si>
  <si>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</si>
  <si>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</si>
  <si>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</si>
  <si>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</si>
  <si>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</si>
  <si>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</si>
  <si>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</si>
  <si>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</si>
  <si>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</si>
  <si>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</si>
  <si>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</si>
  <si>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</si>
  <si>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</si>
  <si>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</si>
  <si>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</si>
  <si>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</si>
  <si>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</si>
  <si>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</si>
  <si>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</si>
  <si>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</si>
  <si>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</si>
  <si>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</si>
  <si>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</si>
  <si>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</si>
  <si>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</si>
  <si>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</si>
  <si>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</si>
  <si>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</si>
  <si>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</si>
  <si>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</si>
  <si>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</si>
  <si>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</si>
  <si>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</si>
  <si>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</si>
  <si>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</si>
  <si>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</si>
  <si>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</si>
  <si>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</si>
  <si>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</si>
  <si>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</si>
  <si>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</si>
  <si>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</si>
  <si>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</si>
  <si>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</si>
  <si>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</si>
  <si>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</si>
  <si>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</si>
  <si>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</si>
  <si>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</si>
  <si>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</si>
  <si>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</si>
  <si>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</si>
  <si>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</si>
  <si>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</si>
  <si>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</si>
  <si>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</si>
  <si>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</si>
  <si>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</si>
  <si>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</si>
  <si>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</si>
  <si>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</si>
  <si>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</si>
  <si>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</si>
  <si>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</si>
  <si>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</si>
  <si>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</si>
  <si>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</si>
  <si>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</si>
  <si>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</si>
  <si>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</si>
  <si>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</si>
  <si>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</si>
  <si>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</si>
  <si>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</si>
  <si>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</si>
  <si>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</si>
  <si>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</si>
  <si>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</si>
  <si>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</si>
  <si>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</si>
  <si>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</si>
  <si>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</si>
  <si>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</si>
  <si>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</si>
  <si>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</si>
  <si>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</si>
  <si>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</si>
  <si>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</si>
  <si>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</si>
  <si>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</si>
  <si>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</si>
  <si>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</si>
  <si>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</si>
  <si>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</si>
  <si>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</si>
  <si>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</si>
  <si>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</si>
  <si>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</si>
  <si>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</si>
  <si>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</si>
  <si>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</si>
  <si>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</si>
  <si>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</si>
  <si>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</si>
  <si>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</si>
  <si>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</si>
  <si>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</si>
  <si>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</si>
  <si>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</si>
  <si>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</si>
  <si>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</si>
  <si>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</si>
  <si>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</si>
  <si>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</si>
  <si>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</si>
  <si>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</si>
  <si>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</si>
  <si>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</si>
  <si>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</si>
  <si>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</si>
  <si>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</si>
  <si>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</si>
  <si>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</si>
  <si>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</si>
  <si>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</si>
  <si>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</si>
  <si>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</si>
  <si>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</si>
  <si>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</si>
  <si>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</si>
  <si>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</si>
  <si>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</si>
  <si>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</si>
  <si>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</si>
  <si>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</si>
  <si>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</si>
  <si>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</si>
  <si>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</si>
  <si>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</si>
  <si>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</si>
  <si>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</si>
  <si>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</si>
  <si>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</si>
  <si>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</si>
  <si>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</si>
  <si>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</si>
  <si>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</si>
  <si>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</si>
  <si>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</si>
  <si>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</si>
  <si>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</si>
  <si>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</si>
  <si>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</si>
  <si>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</si>
  <si>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</si>
  <si>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</si>
  <si>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</si>
  <si>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</si>
  <si>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</si>
  <si>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</si>
  <si>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</si>
  <si>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</si>
  <si>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</si>
  <si>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</si>
  <si>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</si>
  <si>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</si>
  <si>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</si>
  <si>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</si>
  <si>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</si>
  <si>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</si>
  <si>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</si>
  <si>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</si>
  <si>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</si>
  <si>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</si>
  <si>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</si>
  <si>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</si>
  <si>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</si>
  <si>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</si>
  <si>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</si>
  <si>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</si>
  <si>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</si>
  <si>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</si>
  <si>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</si>
  <si>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</si>
  <si>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</si>
  <si>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</si>
  <si>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</si>
  <si>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</si>
  <si>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</si>
  <si>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</si>
  <si>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</si>
  <si>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</si>
  <si>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</si>
  <si>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</si>
  <si>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</si>
  <si>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</si>
  <si>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</si>
  <si>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</si>
  <si>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</si>
  <si>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</si>
  <si>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</si>
  <si>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</si>
  <si>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</si>
  <si>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</si>
  <si>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</si>
  <si>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</si>
  <si>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</si>
  <si>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</si>
  <si>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</si>
  <si>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</si>
  <si>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</si>
  <si>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</si>
  <si>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</si>
  <si>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</si>
  <si>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</si>
  <si>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</si>
  <si>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</si>
  <si>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</si>
  <si>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</si>
  <si>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</si>
  <si>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</si>
  <si>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</si>
  <si>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</si>
  <si>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</si>
  <si>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</si>
  <si>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</si>
  <si>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</si>
  <si>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</si>
  <si>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</si>
  <si>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</si>
  <si>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</si>
  <si>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</si>
  <si>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</si>
  <si>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</si>
  <si>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</si>
  <si>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</si>
  <si>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</si>
  <si>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</si>
  <si>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</si>
  <si>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</si>
  <si>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</si>
  <si>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</si>
  <si>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</si>
  <si>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</si>
  <si>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</si>
  <si>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</si>
  <si>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</si>
  <si>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</si>
  <si>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</si>
  <si>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</si>
  <si>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</si>
  <si>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</si>
  <si>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</si>
  <si>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</si>
  <si>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</si>
  <si>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</si>
  <si>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</si>
  <si>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</si>
  <si>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</si>
  <si>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</si>
  <si>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</si>
  <si>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</si>
  <si>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</si>
  <si>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</si>
  <si>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</si>
  <si>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</si>
  <si>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</si>
  <si>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</si>
  <si>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</si>
  <si>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</si>
  <si>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</si>
  <si>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</si>
  <si>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</si>
  <si>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</si>
  <si>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</si>
  <si>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</si>
  <si>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</si>
  <si>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</si>
  <si>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</si>
  <si>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</si>
  <si>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</si>
  <si>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</si>
  <si>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</si>
  <si>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</si>
  <si>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</si>
  <si>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</si>
  <si>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</si>
  <si>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</si>
  <si>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</si>
  <si>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</si>
  <si>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</si>
  <si>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</si>
  <si>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</si>
  <si>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</si>
  <si>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</si>
  <si>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</si>
  <si>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</si>
  <si>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</si>
  <si>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</si>
  <si>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</si>
  <si>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</si>
  <si>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</si>
  <si>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</si>
  <si>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</si>
  <si>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</si>
  <si>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</si>
  <si>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</si>
  <si>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</si>
  <si>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</si>
  <si>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</si>
  <si>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</si>
  <si>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</si>
  <si>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</si>
  <si>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</si>
  <si>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</si>
  <si>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</si>
  <si>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</si>
  <si>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</si>
  <si>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</si>
  <si>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</si>
  <si>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</si>
  <si>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</si>
  <si>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</si>
  <si>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</si>
  <si>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</si>
  <si>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</si>
  <si>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</si>
  <si>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</si>
  <si>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</si>
  <si>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</si>
  <si>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</si>
  <si>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</si>
  <si>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</si>
  <si>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</si>
  <si>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</si>
  <si>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</si>
  <si>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</si>
  <si>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</si>
  <si>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</si>
  <si>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</si>
  <si>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</si>
  <si>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</si>
  <si>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</si>
  <si>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</si>
  <si>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</si>
  <si>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</si>
  <si>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</si>
  <si>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</si>
  <si>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</si>
  <si>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</si>
  <si>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</si>
  <si>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</si>
  <si>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</si>
  <si>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</si>
  <si>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</si>
  <si>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</si>
  <si>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</si>
  <si>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</si>
  <si>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</si>
  <si>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</si>
  <si>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</si>
  <si>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</si>
  <si>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</si>
  <si>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</si>
  <si>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</si>
  <si>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</si>
  <si>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</si>
  <si>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</si>
  <si>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</si>
  <si>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</si>
  <si>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</si>
  <si>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</si>
  <si>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</si>
  <si>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</si>
  <si>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</si>
  <si>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</si>
  <si>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</si>
  <si>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</si>
  <si>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</si>
  <si>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</si>
  <si>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</si>
  <si>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</si>
  <si>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</si>
  <si>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</si>
  <si>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</si>
  <si>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</si>
  <si>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</si>
  <si>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</si>
  <si>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</si>
  <si>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</si>
  <si>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</si>
  <si>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</si>
  <si>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</si>
  <si>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</si>
  <si>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</si>
  <si>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</si>
  <si>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</si>
  <si>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</si>
  <si>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</si>
  <si>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</si>
  <si>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</si>
  <si>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</si>
  <si>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</si>
  <si>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</si>
  <si>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</si>
  <si>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</si>
  <si>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</si>
  <si>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</si>
  <si>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</si>
  <si>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</si>
  <si>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</si>
  <si>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</si>
  <si>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</si>
  <si>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</si>
  <si>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</si>
  <si>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</si>
  <si>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</si>
  <si>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</si>
  <si>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</si>
  <si>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</si>
  <si>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</si>
  <si>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</si>
  <si>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</si>
  <si>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</si>
  <si>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</si>
  <si>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</si>
  <si>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</si>
  <si>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</si>
  <si>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</si>
  <si>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</si>
  <si>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</si>
  <si>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</si>
  <si>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</si>
  <si>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</si>
  <si>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</si>
  <si>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</si>
  <si>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</si>
  <si>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</si>
  <si>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</si>
  <si>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</si>
  <si>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</si>
  <si>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</si>
  <si>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</si>
  <si>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</si>
  <si>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</si>
  <si>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</si>
  <si>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</si>
  <si>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</si>
  <si>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</si>
  <si>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</si>
  <si>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</si>
  <si>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</si>
  <si>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</si>
  <si>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</si>
  <si>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</si>
  <si>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</si>
  <si>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</si>
  <si>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</si>
  <si>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</si>
  <si>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</si>
  <si>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</si>
  <si>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</si>
  <si>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</si>
  <si>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</si>
  <si>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</si>
  <si>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</si>
  <si>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</si>
  <si>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</si>
  <si>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</si>
  <si>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</si>
  <si>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</si>
  <si>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</si>
  <si>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</si>
  <si>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</si>
  <si>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</si>
  <si>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</si>
  <si>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</si>
  <si>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</si>
  <si>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</si>
  <si>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</si>
  <si>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</si>
  <si>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</si>
  <si>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</si>
  <si>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</si>
  <si>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</si>
  <si>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</si>
  <si>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</si>
  <si>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</si>
  <si>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</si>
  <si>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</si>
  <si>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</si>
  <si>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</si>
  <si>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</si>
  <si>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</si>
  <si>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</si>
  <si>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</si>
  <si>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</si>
  <si>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</si>
  <si>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</si>
  <si>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</si>
  <si>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</si>
  <si>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</si>
  <si>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</si>
  <si>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</si>
  <si>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</si>
  <si>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</si>
  <si>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</si>
  <si>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</si>
  <si>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</si>
  <si>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</si>
  <si>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</si>
  <si>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</si>
  <si>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</si>
  <si>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</si>
  <si>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</si>
  <si>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</si>
  <si>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</si>
  <si>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</si>
  <si>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</si>
  <si>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</si>
  <si>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</si>
  <si>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</si>
  <si>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</si>
  <si>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</si>
  <si>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</si>
  <si>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</si>
  <si>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</si>
  <si>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</si>
  <si>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</si>
  <si>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</si>
  <si>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</si>
  <si>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</si>
  <si>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</si>
  <si>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</si>
  <si>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</si>
  <si>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</si>
  <si>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</si>
  <si>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</si>
  <si>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</si>
  <si>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</si>
  <si>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</si>
  <si>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</si>
  <si>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</si>
  <si>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</si>
  <si>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</si>
  <si>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</si>
  <si>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</si>
  <si>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</si>
  <si>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</si>
  <si>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</si>
  <si>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</si>
  <si>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</si>
  <si>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</si>
  <si>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</si>
  <si>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</si>
  <si>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</si>
  <si>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</si>
  <si>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</si>
  <si>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</si>
  <si>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</si>
  <si>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</si>
  <si>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</si>
  <si>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</si>
  <si>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</si>
  <si>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</si>
  <si>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</si>
  <si>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</si>
  <si>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</si>
  <si>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</si>
  <si>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</si>
  <si>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</si>
  <si>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</si>
  <si>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</si>
  <si>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</si>
  <si>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</si>
  <si>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</si>
  <si>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</si>
  <si>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</si>
  <si>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</si>
  <si>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</si>
  <si>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</si>
  <si>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</si>
  <si>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</si>
  <si>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</si>
  <si>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</si>
  <si>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</si>
  <si>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</si>
  <si>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</si>
  <si>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</si>
  <si>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</si>
  <si>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</si>
  <si>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</si>
  <si>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</si>
  <si>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</si>
  <si>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</si>
  <si>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</si>
  <si>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</si>
  <si>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</si>
  <si>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</si>
  <si>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</si>
  <si>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</si>
  <si>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</si>
  <si>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</si>
  <si>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</si>
  <si>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</si>
  <si>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</si>
  <si>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</si>
  <si>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</si>
  <si>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</si>
  <si>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</si>
  <si>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</si>
  <si>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</si>
  <si>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</si>
  <si>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</si>
  <si>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</si>
  <si>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</si>
  <si>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</si>
  <si>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</si>
  <si>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</si>
  <si>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</si>
  <si>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</si>
  <si>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</si>
  <si>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</si>
  <si>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</si>
  <si>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</si>
  <si>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</si>
  <si>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</si>
  <si>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</si>
  <si>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</si>
  <si>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</si>
  <si>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</si>
  <si>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</si>
  <si>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</si>
  <si>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</si>
  <si>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</si>
  <si>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</si>
  <si>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</si>
  <si>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</si>
  <si>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</si>
  <si>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</si>
  <si>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</si>
  <si>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</si>
  <si>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</si>
  <si>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</si>
  <si>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</si>
  <si>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</si>
  <si>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</si>
  <si>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</si>
  <si>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</si>
  <si>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</si>
  <si>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</si>
  <si>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</si>
  <si>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</si>
  <si>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</si>
  <si>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</si>
  <si>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</si>
  <si>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</si>
  <si>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</si>
  <si>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</si>
  <si>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</si>
  <si>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</si>
  <si>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</si>
  <si>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</si>
  <si>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</si>
  <si>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</si>
  <si>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</si>
  <si>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</si>
  <si>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</si>
  <si>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</si>
  <si>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</si>
  <si>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</si>
  <si>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</si>
  <si>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</si>
  <si>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</si>
  <si>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</si>
  <si>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</si>
  <si>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</si>
  <si>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</si>
  <si>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</si>
  <si>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</si>
  <si>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</si>
  <si>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</si>
  <si>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</si>
  <si>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</si>
  <si>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</si>
  <si>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</si>
  <si>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</si>
  <si>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</si>
  <si>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</si>
  <si>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</si>
  <si>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</si>
  <si>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</si>
  <si>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</si>
  <si>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</si>
  <si>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</si>
  <si>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</si>
  <si>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</si>
  <si>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</si>
  <si>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</si>
  <si>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</si>
  <si>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</si>
  <si>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</si>
  <si>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</si>
  <si>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</si>
  <si>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</si>
  <si>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</si>
  <si>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</si>
  <si>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</si>
  <si>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</si>
  <si>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</si>
  <si>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</si>
  <si>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</si>
  <si>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</si>
  <si>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</si>
  <si>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</si>
  <si>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</si>
  <si>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</si>
  <si>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</si>
  <si>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</si>
  <si>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</si>
  <si>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</si>
  <si>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</si>
  <si>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</si>
  <si>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</si>
  <si>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</si>
  <si>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</si>
  <si>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</si>
  <si>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</si>
  <si>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</si>
  <si>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</si>
  <si>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</si>
  <si>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</si>
  <si>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</si>
  <si>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</si>
  <si>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</si>
  <si>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</si>
  <si>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</si>
  <si>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</si>
  <si>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</si>
  <si>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</si>
  <si>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</si>
  <si>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</si>
  <si>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</si>
  <si>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</si>
  <si>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</si>
  <si>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</si>
  <si>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</si>
  <si>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</si>
  <si>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</si>
  <si>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</si>
  <si>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</si>
  <si>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</si>
  <si>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</si>
  <si>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</si>
  <si>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</si>
  <si>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</si>
  <si>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</si>
  <si>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</si>
  <si>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</si>
  <si>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</si>
  <si>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</si>
  <si>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</si>
  <si>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</si>
  <si>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</si>
  <si>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</si>
  <si>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</si>
  <si>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</si>
  <si>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</si>
  <si>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</si>
  <si>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</si>
  <si>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</si>
  <si>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</si>
  <si>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</si>
  <si>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</si>
  <si>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</si>
  <si>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</si>
  <si>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</si>
  <si>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</si>
  <si>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</si>
  <si>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</si>
  <si>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</si>
  <si>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</si>
  <si>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</si>
  <si>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</si>
  <si>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</si>
  <si>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</si>
  <si>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</si>
  <si>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</si>
  <si>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</si>
  <si>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</si>
  <si>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</si>
  <si>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</si>
  <si>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</si>
  <si>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</si>
  <si>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</si>
  <si>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</si>
  <si>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</si>
  <si>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</si>
  <si>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</si>
  <si>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</si>
  <si>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</si>
  <si>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</si>
  <si>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</si>
  <si>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</si>
  <si>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</si>
  <si>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</si>
  <si>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</si>
  <si>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</si>
  <si>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</si>
  <si>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</si>
  <si>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</si>
  <si>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</si>
  <si>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</si>
  <si>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</si>
  <si>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</si>
  <si>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</si>
  <si>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</si>
  <si>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</si>
  <si>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</si>
  <si>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</si>
  <si>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</si>
  <si>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</si>
  <si>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</si>
  <si>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</si>
  <si>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</si>
  <si>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</si>
  <si>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</si>
  <si>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</si>
  <si>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</si>
  <si>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</si>
  <si>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</si>
  <si>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</si>
  <si>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</si>
  <si>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</si>
  <si>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</si>
  <si>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</si>
  <si>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</si>
  <si>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</si>
  <si>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</si>
  <si>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</si>
  <si>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</si>
  <si>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</si>
  <si>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</si>
  <si>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</si>
  <si>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</si>
  <si>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</si>
  <si>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</si>
  <si>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</si>
  <si>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</si>
  <si>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</si>
  <si>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</si>
  <si>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</si>
  <si>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</si>
  <si>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</si>
  <si>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</si>
  <si>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</si>
  <si>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</si>
  <si>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</si>
  <si>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</si>
  <si>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</si>
  <si>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</si>
  <si>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</si>
  <si>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</si>
  <si>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</si>
  <si>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</si>
  <si>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</si>
  <si>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</si>
  <si>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</si>
  <si>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</si>
  <si>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</si>
  <si>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</si>
  <si>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</si>
  <si>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</si>
  <si>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</si>
  <si>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</si>
  <si>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</si>
  <si>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</si>
  <si>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</si>
  <si>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</si>
  <si>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</si>
  <si>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</si>
  <si>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</si>
  <si>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</si>
  <si>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</si>
  <si>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</si>
  <si>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</si>
  <si>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</si>
  <si>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</si>
  <si>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</si>
  <si>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</si>
  <si>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</si>
  <si>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</si>
  <si>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</si>
  <si>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</si>
  <si>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</si>
  <si>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</si>
  <si>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</si>
  <si>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</si>
  <si>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</si>
  <si>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</si>
  <si>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</si>
  <si>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</si>
  <si>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</si>
  <si>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</si>
  <si>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</si>
  <si>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</si>
  <si>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</si>
  <si>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</si>
  <si>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</si>
  <si>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</si>
  <si>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</si>
  <si>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</si>
  <si>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</si>
  <si>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</si>
  <si>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</si>
  <si>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</si>
  <si>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</si>
  <si>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</si>
  <si>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</si>
  <si>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</si>
  <si>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</si>
  <si>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</si>
  <si>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</si>
  <si>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</si>
  <si>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</si>
  <si>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</si>
  <si>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</si>
  <si>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</si>
  <si>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</si>
  <si>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</si>
  <si>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</si>
  <si>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</si>
  <si>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</si>
  <si>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</si>
  <si>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</si>
  <si>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</si>
  <si>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</si>
  <si>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</si>
  <si>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</si>
  <si>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</si>
  <si>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</si>
  <si>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</si>
  <si>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</si>
  <si>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</si>
  <si>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</si>
  <si>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</si>
  <si>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</si>
  <si>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</si>
  <si>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</si>
  <si>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</si>
  <si>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</si>
  <si>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</si>
  <si>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</si>
  <si>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</si>
  <si>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</si>
  <si>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</si>
  <si>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</si>
  <si>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</si>
  <si>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</si>
  <si>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</si>
  <si>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</si>
  <si>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</si>
  <si>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</si>
  <si>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</si>
  <si>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</si>
  <si>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</si>
  <si>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</si>
  <si>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</si>
  <si>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</si>
  <si>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</si>
  <si>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</si>
  <si>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</si>
  <si>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</si>
  <si>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</si>
  <si>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</si>
  <si>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</si>
  <si>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</si>
  <si>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</si>
  <si>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</si>
  <si>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</si>
  <si>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</si>
  <si>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</si>
  <si>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</si>
  <si>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</si>
  <si>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</si>
  <si>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</si>
  <si>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</si>
  <si>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</si>
  <si>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</si>
  <si>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</si>
  <si>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</si>
  <si>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</si>
  <si>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</si>
  <si>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</si>
  <si>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</si>
  <si>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</si>
  <si>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</si>
  <si>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</si>
  <si>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</si>
  <si>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</si>
  <si>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</si>
  <si>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</si>
  <si>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</si>
  <si>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</si>
  <si>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</si>
  <si>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</si>
  <si>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</si>
  <si>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</si>
  <si>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</si>
  <si>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</si>
  <si>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</si>
  <si>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</si>
  <si>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</si>
  <si>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</si>
  <si>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</si>
  <si>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</si>
  <si>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</si>
  <si>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</si>
  <si>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</si>
  <si>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</si>
  <si>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</si>
  <si>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</si>
  <si>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</si>
  <si>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</si>
  <si>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</si>
  <si>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</si>
  <si>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</si>
  <si>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</si>
  <si>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</si>
  <si>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</si>
  <si>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</si>
  <si>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</si>
  <si>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</si>
  <si>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</si>
  <si>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</si>
  <si>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</si>
  <si>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</si>
  <si>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</si>
  <si>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</si>
  <si>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</si>
  <si>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</si>
  <si>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</si>
  <si>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</si>
  <si>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</si>
  <si>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</si>
  <si>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</si>
  <si>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</si>
  <si>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</si>
  <si>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</si>
  <si>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</si>
  <si>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</si>
  <si>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</si>
  <si>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</si>
  <si>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</si>
  <si>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</si>
  <si>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</si>
  <si>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</si>
  <si>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</si>
  <si>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</si>
  <si>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</si>
  <si>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</si>
  <si>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</si>
  <si>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</si>
  <si>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</si>
  <si>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</si>
  <si>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</si>
  <si>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</si>
  <si>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</si>
  <si>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</si>
  <si>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</si>
  <si>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</si>
  <si>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</si>
  <si>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</si>
  <si>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</si>
  <si>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</si>
  <si>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</si>
  <si>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</si>
  <si>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</si>
  <si>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</si>
  <si>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</si>
  <si>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</si>
  <si>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</si>
  <si>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</si>
  <si>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</si>
  <si>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</si>
  <si>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</si>
  <si>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</si>
  <si>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</si>
  <si>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</si>
  <si>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</si>
  <si>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</si>
  <si>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</si>
  <si>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</si>
  <si>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</si>
  <si>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</si>
  <si>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</si>
  <si>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</si>
  <si>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</si>
  <si>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</si>
  <si>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</si>
  <si>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</si>
  <si>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</si>
  <si>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</si>
  <si>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</si>
  <si>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</si>
  <si>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</si>
  <si>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</si>
  <si>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</si>
  <si>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</si>
  <si>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</si>
  <si>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</si>
  <si>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</si>
  <si>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</si>
  <si>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</si>
  <si>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</si>
  <si>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</si>
  <si>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</si>
  <si>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</si>
  <si>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</si>
  <si>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</si>
  <si>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</si>
  <si>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</si>
  <si>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</si>
  <si>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</si>
  <si>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</si>
  <si>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</si>
  <si>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</si>
  <si>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</si>
  <si>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</si>
  <si>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</si>
  <si>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</si>
  <si>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</si>
  <si>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</si>
  <si>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</si>
  <si>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</si>
  <si>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</si>
  <si>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</si>
  <si>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</si>
  <si>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</si>
  <si>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</si>
  <si>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</si>
  <si>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</si>
  <si>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</si>
  <si>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</si>
  <si>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</si>
  <si>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</si>
  <si>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</si>
  <si>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</si>
  <si>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</si>
  <si>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</si>
  <si>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</si>
  <si>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</si>
  <si>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</si>
  <si>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</si>
  <si>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</si>
  <si>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</si>
  <si>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</si>
  <si>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</si>
  <si>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</si>
  <si>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</si>
  <si>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</si>
  <si>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</si>
  <si>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</si>
  <si>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</si>
  <si>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</si>
  <si>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</si>
  <si>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</si>
  <si>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</si>
  <si>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</si>
  <si>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</si>
  <si>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</si>
  <si>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</si>
  <si>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</si>
  <si>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</si>
  <si>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</si>
  <si>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</si>
  <si>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</si>
  <si>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</si>
  <si>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</si>
  <si>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</si>
  <si>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</si>
  <si>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</si>
  <si>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</si>
  <si>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</si>
  <si>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</si>
  <si>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</si>
  <si>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</si>
  <si>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</si>
  <si>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</si>
  <si>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</si>
  <si>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</si>
  <si>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</si>
  <si>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</si>
  <si>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</si>
  <si>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</si>
  <si>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</si>
  <si>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</si>
  <si>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</si>
  <si>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</si>
  <si>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</si>
  <si>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</si>
  <si>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</si>
  <si>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</si>
  <si>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</si>
  <si>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</si>
  <si>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</si>
  <si>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</si>
  <si>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</si>
  <si>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</si>
  <si>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</si>
  <si>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</si>
  <si>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</si>
  <si>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</si>
  <si>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</si>
  <si>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</si>
  <si>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</si>
  <si>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</si>
  <si>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</si>
  <si>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</si>
  <si>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</si>
  <si>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</si>
  <si>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</si>
  <si>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</si>
  <si>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</si>
  <si>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</si>
  <si>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</si>
  <si>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</si>
  <si>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</si>
  <si>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</si>
  <si>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</si>
  <si>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</si>
  <si>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</si>
  <si>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</si>
  <si>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</si>
  <si>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</si>
  <si>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</si>
  <si>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</si>
  <si>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</si>
  <si>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</si>
  <si>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</si>
  <si>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</si>
  <si>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</si>
  <si>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</si>
  <si>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</si>
  <si>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</si>
  <si>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</si>
  <si>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</si>
  <si>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</si>
  <si>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</si>
  <si>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</si>
  <si>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</si>
  <si>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</si>
  <si>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</si>
  <si>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</si>
  <si>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</si>
  <si>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</si>
  <si>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</si>
  <si>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</si>
  <si>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</si>
  <si>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</si>
  <si>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</si>
  <si>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</si>
  <si>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</si>
  <si>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</si>
  <si>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</si>
  <si>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</si>
  <si>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</si>
  <si>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</si>
  <si>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</si>
  <si>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</si>
  <si>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</si>
  <si>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</si>
  <si>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</si>
  <si>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</si>
  <si>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</si>
  <si>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</si>
  <si>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</si>
  <si>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</si>
  <si>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</si>
  <si>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</si>
  <si>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</si>
  <si>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</si>
  <si>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</si>
  <si>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</si>
  <si>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</si>
  <si>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</si>
  <si>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</si>
  <si>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</si>
  <si>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</si>
  <si>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</si>
  <si>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</si>
  <si>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</si>
  <si>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</si>
  <si>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</si>
  <si>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</si>
  <si>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</si>
  <si>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</si>
  <si>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</si>
  <si>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</si>
  <si>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</si>
  <si>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</si>
  <si>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</si>
  <si>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</si>
  <si>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</si>
  <si>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</si>
  <si>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</si>
  <si>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</si>
  <si>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</si>
  <si>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</si>
  <si>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</si>
  <si>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</si>
  <si>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</si>
  <si>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</si>
  <si>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</si>
  <si>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</si>
  <si>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</si>
  <si>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</si>
  <si>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</si>
  <si>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</si>
  <si>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</si>
  <si>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</si>
  <si>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</si>
  <si>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</si>
  <si>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</si>
  <si>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</si>
  <si>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</si>
  <si>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</si>
  <si>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</si>
  <si>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</si>
  <si>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</si>
  <si>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</si>
  <si>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</si>
  <si>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</si>
  <si>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</si>
  <si>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</si>
  <si>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</si>
  <si>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</si>
  <si>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</si>
  <si>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</si>
  <si>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</si>
  <si>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</si>
  <si>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</si>
  <si>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</si>
  <si>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</si>
  <si>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</si>
  <si>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</si>
  <si>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</si>
  <si>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</si>
  <si>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</si>
  <si>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</si>
  <si>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</si>
  <si>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</si>
  <si>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</si>
  <si>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</si>
  <si>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</si>
  <si>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</si>
  <si>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</si>
  <si>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</si>
  <si>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</si>
  <si>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</si>
  <si>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</si>
  <si>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</si>
  <si>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</si>
  <si>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</si>
  <si>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</si>
  <si>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</si>
  <si>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</si>
  <si>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</si>
  <si>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</si>
  <si>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</si>
  <si>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</si>
  <si>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</si>
  <si>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</si>
  <si>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</si>
  <si>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</si>
  <si>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</si>
  <si>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</si>
  <si>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</si>
  <si>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</si>
  <si>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</si>
  <si>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</si>
  <si>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</si>
  <si>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</si>
  <si>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</si>
  <si>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</si>
  <si>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</si>
  <si>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</si>
  <si>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</si>
  <si>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</si>
  <si>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</si>
  <si>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</si>
  <si>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</si>
  <si>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</si>
  <si>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</si>
  <si>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</si>
  <si>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</si>
  <si>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</si>
  <si>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</si>
  <si>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</si>
  <si>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</si>
  <si>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</si>
  <si>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</si>
  <si>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</si>
  <si>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</si>
  <si>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</si>
  <si>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</si>
  <si>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</si>
  <si>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</si>
  <si>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</si>
  <si>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</si>
  <si>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</si>
  <si>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</si>
  <si>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</si>
  <si>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</si>
  <si>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</si>
  <si>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</si>
  <si>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</si>
  <si>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</si>
  <si>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</si>
  <si>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</si>
  <si>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</si>
  <si>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</si>
  <si>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</si>
  <si>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</si>
  <si>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</si>
  <si>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</si>
  <si>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</si>
  <si>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</si>
  <si>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</si>
  <si>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</si>
  <si>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</si>
  <si>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</si>
  <si>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</si>
  <si>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</si>
  <si>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</si>
  <si>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</si>
  <si>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</si>
  <si>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</si>
  <si>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</si>
  <si>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</si>
  <si>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</si>
  <si>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</si>
  <si>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</si>
  <si>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</si>
  <si>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</si>
  <si>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</si>
  <si>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</si>
  <si>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</si>
  <si>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</si>
  <si>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</si>
  <si>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</si>
  <si>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</si>
  <si>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</si>
  <si>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</si>
  <si>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</si>
  <si>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</si>
  <si>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</si>
  <si>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</si>
  <si>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</si>
  <si>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</si>
  <si>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</si>
  <si>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</si>
  <si>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</si>
  <si>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</si>
  <si>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</si>
  <si>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</si>
  <si>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</si>
  <si>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</si>
  <si>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</si>
  <si>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</si>
  <si>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</si>
  <si>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</si>
  <si>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</si>
  <si>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</si>
  <si>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</si>
  <si>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</si>
  <si>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</si>
  <si>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</si>
  <si>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</si>
  <si>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</si>
  <si>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</si>
  <si>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</si>
  <si>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</si>
  <si>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</si>
  <si>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</si>
  <si>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</si>
  <si>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</si>
  <si>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</si>
  <si>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</si>
  <si>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</si>
  <si>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</si>
  <si>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</si>
  <si>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</si>
  <si>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</si>
  <si>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</si>
  <si>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</si>
  <si>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</si>
  <si>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</si>
  <si>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</si>
  <si>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</si>
  <si>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</si>
  <si>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</si>
  <si>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</si>
  <si>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</si>
  <si>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</si>
  <si>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</si>
  <si>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</si>
  <si>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</si>
  <si>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</si>
  <si>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</si>
  <si>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</si>
  <si>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</si>
  <si>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</si>
  <si>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</si>
  <si>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</si>
  <si>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</si>
  <si>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</si>
  <si>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</si>
  <si>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</si>
  <si>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</si>
  <si>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</si>
  <si>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</si>
  <si>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</si>
  <si>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</si>
  <si>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</si>
  <si>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</si>
  <si>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</si>
  <si>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</si>
  <si>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</si>
  <si>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</si>
  <si>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</si>
  <si>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</si>
  <si>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</si>
  <si>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</si>
  <si>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</si>
  <si>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</si>
  <si>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</si>
  <si>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</si>
  <si>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</si>
  <si>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</si>
  <si>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</si>
  <si>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</si>
  <si>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</si>
  <si>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</si>
  <si>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</si>
  <si>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</si>
  <si>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</si>
  <si>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</si>
  <si>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</si>
  <si>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</si>
  <si>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</si>
  <si>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</si>
  <si>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</si>
  <si>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</si>
  <si>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</si>
  <si>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</si>
  <si>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</si>
  <si>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</si>
  <si>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</si>
  <si>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</si>
  <si>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</si>
  <si>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</si>
  <si>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</si>
  <si>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</si>
  <si>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</si>
  <si>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</si>
  <si>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</si>
  <si>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</si>
  <si>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</si>
  <si>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</si>
  <si>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</si>
  <si>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</si>
  <si>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</si>
  <si>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</si>
  <si>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</si>
  <si>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</si>
  <si>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</si>
  <si>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</si>
  <si>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</si>
  <si>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</si>
  <si>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</si>
  <si>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</si>
  <si>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</si>
  <si>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</si>
  <si>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</si>
  <si>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</si>
  <si>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</si>
  <si>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</si>
  <si>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</si>
  <si>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</si>
  <si>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</si>
  <si>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</si>
  <si>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</si>
  <si>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</si>
  <si>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</si>
  <si>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</si>
  <si>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</si>
  <si>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</si>
  <si>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</si>
  <si>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</si>
  <si>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</si>
  <si>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</si>
  <si>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</si>
  <si>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</si>
  <si>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</si>
  <si>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</si>
  <si>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</si>
  <si>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</si>
  <si>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</si>
  <si>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</si>
  <si>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</si>
  <si>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</si>
  <si>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</si>
  <si>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</si>
  <si>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</si>
  <si>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</si>
  <si>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</si>
  <si>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</si>
  <si>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</si>
  <si>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</si>
  <si>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</si>
  <si>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</si>
  <si>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</si>
  <si>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</si>
  <si>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</si>
  <si>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</si>
  <si>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</si>
  <si>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</si>
  <si>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</si>
  <si>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</si>
  <si>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</si>
  <si>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</si>
  <si>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</si>
  <si>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</si>
  <si>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</si>
  <si>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</si>
  <si>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</si>
  <si>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</si>
  <si>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</si>
  <si>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</si>
  <si>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</si>
  <si>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</si>
  <si>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</si>
  <si>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</si>
  <si>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</si>
  <si>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</si>
  <si>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</si>
  <si>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</si>
  <si>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</si>
  <si>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</si>
  <si>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</si>
  <si>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</si>
  <si>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</si>
  <si>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</si>
  <si>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</si>
  <si>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</si>
  <si>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</si>
  <si>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</si>
  <si>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</si>
  <si>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</si>
  <si>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</si>
  <si>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</si>
  <si>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</si>
  <si>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</si>
  <si>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</si>
  <si>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</si>
  <si>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</si>
  <si>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</si>
  <si>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</si>
  <si>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</si>
  <si>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</si>
  <si>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</si>
  <si>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</si>
  <si>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</si>
  <si>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</si>
  <si>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</si>
  <si>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</si>
  <si>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</si>
  <si>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</si>
  <si>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</si>
  <si>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</si>
  <si>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</si>
  <si>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</si>
  <si>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</si>
  <si>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</si>
  <si>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</si>
  <si>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</si>
  <si>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</si>
  <si>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</si>
  <si>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</si>
  <si>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</si>
  <si>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</si>
  <si>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</si>
  <si>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</si>
  <si>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</si>
  <si>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</si>
  <si>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</si>
  <si>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</si>
  <si>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</si>
  <si>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</si>
  <si>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</si>
  <si>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</si>
  <si>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</si>
  <si>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</si>
  <si>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</si>
  <si>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</si>
  <si>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</si>
  <si>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</si>
  <si>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</si>
  <si>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</si>
  <si>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</si>
  <si>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</si>
  <si>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</si>
  <si>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</si>
  <si>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</si>
  <si>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</si>
  <si>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</si>
  <si>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</si>
  <si>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</si>
  <si>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</si>
  <si>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</si>
  <si>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</si>
  <si>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</si>
  <si>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</si>
  <si>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</si>
  <si>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</si>
  <si>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</si>
  <si>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</si>
  <si>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</si>
  <si>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</si>
  <si>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</si>
  <si>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</si>
  <si>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</si>
  <si>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</si>
  <si>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</si>
  <si>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</si>
  <si>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</si>
  <si>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</si>
  <si>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</si>
  <si>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</si>
  <si>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</si>
  <si>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</si>
  <si>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</si>
  <si>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</si>
  <si>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</si>
  <si>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</si>
  <si>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</si>
  <si>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</si>
  <si>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</si>
  <si>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</si>
  <si>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</si>
  <si>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</si>
  <si>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</si>
  <si>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</si>
  <si>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</si>
  <si>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</si>
  <si>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</si>
  <si>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</si>
  <si>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</si>
  <si>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</si>
  <si>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</si>
  <si>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</si>
  <si>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</si>
  <si>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</si>
  <si>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</si>
  <si>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</si>
  <si>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</si>
  <si>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</si>
  <si>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</si>
  <si>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</si>
  <si>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</si>
  <si>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</si>
  <si>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</si>
  <si>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</si>
  <si>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</si>
  <si>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</si>
  <si>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</si>
  <si>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</si>
  <si>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</si>
  <si>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</si>
  <si>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</si>
  <si>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</si>
  <si>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</si>
  <si>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</si>
  <si>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</si>
  <si>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</si>
  <si>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</si>
  <si>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</si>
  <si>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</si>
  <si>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</si>
  <si>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</si>
  <si>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</si>
  <si>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</si>
  <si>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</si>
  <si>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</si>
  <si>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</si>
  <si>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</si>
  <si>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</si>
  <si>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</si>
  <si>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</si>
  <si>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</si>
  <si>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</si>
  <si>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</si>
  <si>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</si>
  <si>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</si>
  <si>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</si>
  <si>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</si>
  <si>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</si>
  <si>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</si>
  <si>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</si>
  <si>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</si>
  <si>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</si>
  <si>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</si>
  <si>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</si>
  <si>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</si>
  <si>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</si>
  <si>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</si>
  <si>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</si>
  <si>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</si>
  <si>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</si>
  <si>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</si>
  <si>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</si>
  <si>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</si>
  <si>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</si>
  <si>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</si>
  <si>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</si>
  <si>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</si>
  <si>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</si>
  <si>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</si>
  <si>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</si>
  <si>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</si>
  <si>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</si>
  <si>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</si>
  <si>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</si>
  <si>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</si>
  <si>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</si>
  <si>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</si>
  <si>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</si>
  <si>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</si>
  <si>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</si>
  <si>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</si>
  <si>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</si>
  <si>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</si>
  <si>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</si>
  <si>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</si>
  <si>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</si>
  <si>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</si>
  <si>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</si>
  <si>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</si>
  <si>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</si>
  <si>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</si>
  <si>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</si>
  <si>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</si>
  <si>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</si>
  <si>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</si>
  <si>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</si>
  <si>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</si>
  <si>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</si>
  <si>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</si>
  <si>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</si>
  <si>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</si>
  <si>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</si>
  <si>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</si>
  <si>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</si>
  <si>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</si>
  <si>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</si>
  <si>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</si>
  <si>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</si>
  <si>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</si>
  <si>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</si>
  <si>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</si>
  <si>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</si>
  <si>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</si>
  <si>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</si>
  <si>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</si>
  <si>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</si>
  <si>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</si>
  <si>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</si>
  <si>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</si>
  <si>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</si>
  <si>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</si>
  <si>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</si>
  <si>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</si>
  <si>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</si>
  <si>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</si>
  <si>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</si>
  <si>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</si>
  <si>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</si>
  <si>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</si>
  <si>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</si>
  <si>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</si>
  <si>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</si>
  <si>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</si>
  <si>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</si>
  <si>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</si>
  <si>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</si>
  <si>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</si>
  <si>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</si>
  <si>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</si>
  <si>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</si>
  <si>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</si>
  <si>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</si>
  <si>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</si>
  <si>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</si>
  <si>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</si>
  <si>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</si>
  <si>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</si>
  <si>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</si>
  <si>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</si>
  <si>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</si>
  <si>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</si>
  <si>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</si>
  <si>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</si>
  <si>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</si>
  <si>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</si>
  <si>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</si>
  <si>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</si>
  <si>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</si>
  <si>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</si>
  <si>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</si>
  <si>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</si>
  <si>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</si>
  <si>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</si>
  <si>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</si>
  <si>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</si>
  <si>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</si>
  <si>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</si>
  <si>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</si>
  <si>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</si>
  <si>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</si>
  <si>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</si>
  <si>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</si>
  <si>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</si>
  <si>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</si>
  <si>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</si>
  <si>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</si>
  <si>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</si>
  <si>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</si>
  <si>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</si>
  <si>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</si>
  <si>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</si>
  <si>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</si>
  <si>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</si>
  <si>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</si>
  <si>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</si>
  <si>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</si>
  <si>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</si>
  <si>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</si>
  <si>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</si>
  <si>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</si>
  <si>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</si>
  <si>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</si>
  <si>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</si>
  <si>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</si>
  <si>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</si>
  <si>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</si>
  <si>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</si>
  <si>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</si>
  <si>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</si>
  <si>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</si>
  <si>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</si>
  <si>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</si>
  <si>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</si>
  <si>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</si>
  <si>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</si>
  <si>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</si>
  <si>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</si>
  <si>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</si>
  <si>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</si>
  <si>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</si>
  <si>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</si>
  <si>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</si>
  <si>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</si>
  <si>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</si>
  <si>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</si>
  <si>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</si>
  <si>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</si>
  <si>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</si>
  <si>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</si>
  <si>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</si>
  <si>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</si>
  <si>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</si>
  <si>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</si>
  <si>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</si>
  <si>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</si>
  <si>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</si>
  <si>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</si>
  <si>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</si>
  <si>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</si>
  <si>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</si>
  <si>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</si>
  <si>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</si>
  <si>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</si>
  <si>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</si>
  <si>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</si>
  <si>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</si>
  <si>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</si>
  <si>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</si>
  <si>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</si>
  <si>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</si>
  <si>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</si>
  <si>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</si>
  <si>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</si>
  <si>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</si>
  <si>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</si>
  <si>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</si>
  <si>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</si>
  <si>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</si>
  <si>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</si>
  <si>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</si>
  <si>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</si>
  <si>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</si>
  <si>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</si>
  <si>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</si>
  <si>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</si>
  <si>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</si>
  <si>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</si>
  <si>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</si>
  <si>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</si>
  <si>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</si>
  <si>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</si>
  <si>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</si>
  <si>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</si>
  <si>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</si>
  <si>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</si>
  <si>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</si>
  <si>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</si>
  <si>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</si>
  <si>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</si>
  <si>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</si>
  <si>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</si>
  <si>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</si>
  <si>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</si>
  <si>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</si>
  <si>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</si>
  <si>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</si>
  <si>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</si>
  <si>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</si>
  <si>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</si>
  <si>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</si>
  <si>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</si>
  <si>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</si>
  <si>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</si>
  <si>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</si>
  <si>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</si>
  <si>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</si>
  <si>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</si>
  <si>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</si>
  <si>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</si>
  <si>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</si>
  <si>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</si>
  <si>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</si>
  <si>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</si>
  <si>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</si>
  <si>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</si>
  <si>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</si>
  <si>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</si>
  <si>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</si>
  <si>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</si>
  <si>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</si>
  <si>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</si>
  <si>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</si>
  <si>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</si>
  <si>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</si>
  <si>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</si>
  <si>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</si>
  <si>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</si>
  <si>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</si>
  <si>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</si>
  <si>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</si>
  <si>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</si>
  <si>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</si>
  <si>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</si>
  <si>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</si>
  <si>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</si>
  <si>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</si>
  <si>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</si>
  <si>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</si>
  <si>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</si>
  <si>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</si>
  <si>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</si>
  <si>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</si>
  <si>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</si>
  <si>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</si>
  <si>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</si>
  <si>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</si>
  <si>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</si>
  <si>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</si>
  <si>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</si>
  <si>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</si>
  <si>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</si>
  <si>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</si>
  <si>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</si>
  <si>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</si>
  <si>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</si>
  <si>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</si>
  <si>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</si>
  <si>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</si>
  <si>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</si>
  <si>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</si>
  <si>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</si>
  <si>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</si>
  <si>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</si>
  <si>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</si>
  <si>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</si>
  <si>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</si>
  <si>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</si>
  <si>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</si>
  <si>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</si>
  <si>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</si>
  <si>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</si>
  <si>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</si>
  <si>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</si>
  <si>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</si>
  <si>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</si>
  <si>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</si>
  <si>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</si>
  <si>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</si>
  <si>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</si>
  <si>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</si>
  <si>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</si>
  <si>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</si>
  <si>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</si>
  <si>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</si>
  <si>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</si>
  <si>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</si>
  <si>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</si>
  <si>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</si>
  <si>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</si>
  <si>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</si>
  <si>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</si>
  <si>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</si>
  <si>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</si>
  <si>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</si>
  <si>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</si>
  <si>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</si>
  <si>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</si>
  <si>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</si>
  <si>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</si>
  <si>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</si>
  <si>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</si>
  <si>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</si>
  <si>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</si>
  <si>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</si>
  <si>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</si>
  <si>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</si>
  <si>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</si>
  <si>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</si>
  <si>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</si>
  <si>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</si>
  <si>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</si>
  <si>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</si>
  <si>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</si>
  <si>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</si>
  <si>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</si>
  <si>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</si>
  <si>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</si>
  <si>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</si>
  <si>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</si>
  <si>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</si>
  <si>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</si>
  <si>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</si>
  <si>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</si>
  <si>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</si>
  <si>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</si>
  <si>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</si>
  <si>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</si>
  <si>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</si>
  <si>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</si>
  <si>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</si>
  <si>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</si>
  <si>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</si>
  <si>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</si>
  <si>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</si>
  <si>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</si>
  <si>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</si>
  <si>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</si>
  <si>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</si>
  <si>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</si>
  <si>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</si>
  <si>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</si>
  <si>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</si>
  <si>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</si>
  <si>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</si>
  <si>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</si>
  <si>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</si>
  <si>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</si>
  <si>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</si>
  <si>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</si>
  <si>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</si>
  <si>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</si>
  <si>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</si>
  <si>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</si>
  <si>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</si>
  <si>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</si>
  <si>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</si>
  <si>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</si>
  <si>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</si>
  <si>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</si>
  <si>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</si>
  <si>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</si>
  <si>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</si>
  <si>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</si>
  <si>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</si>
  <si>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</si>
  <si>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</si>
  <si>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</si>
  <si>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</si>
  <si>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</si>
  <si>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</si>
  <si>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</si>
  <si>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</si>
  <si>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</si>
  <si>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</si>
  <si>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</si>
  <si>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</si>
  <si>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</si>
  <si>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</si>
  <si>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</si>
  <si>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</si>
  <si>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</si>
  <si>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</si>
  <si>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</si>
  <si>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</si>
  <si>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</si>
  <si>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</si>
  <si>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</si>
  <si>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</si>
  <si>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</si>
  <si>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</si>
  <si>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</si>
  <si>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</si>
  <si>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</si>
  <si>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</si>
  <si>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</si>
  <si>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</si>
  <si>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</si>
  <si>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</si>
  <si>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</si>
  <si>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</si>
  <si>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</si>
  <si>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</si>
  <si>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</si>
  <si>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</si>
  <si>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</si>
  <si>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</si>
  <si>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</si>
  <si>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</si>
  <si>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</si>
  <si>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</si>
  <si>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</si>
  <si>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</si>
  <si>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</si>
  <si>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</si>
  <si>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</si>
  <si>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</si>
  <si>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</si>
  <si>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</si>
  <si>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</si>
  <si>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</si>
  <si>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</si>
  <si>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</si>
  <si>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</si>
  <si>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</si>
  <si>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</si>
  <si>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</si>
  <si>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</si>
  <si>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</si>
  <si>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</si>
  <si>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</si>
  <si>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</si>
  <si>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</si>
  <si>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</si>
  <si>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</si>
  <si>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</si>
  <si>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</si>
  <si>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</si>
  <si>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</si>
  <si>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</si>
  <si>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</si>
  <si>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</si>
  <si>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</si>
  <si>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</si>
  <si>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</si>
  <si>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</si>
  <si>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</si>
  <si>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</si>
  <si>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</si>
  <si>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</si>
  <si>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</si>
  <si>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</si>
  <si>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</si>
  <si>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</si>
  <si>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</si>
  <si>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</si>
  <si>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</si>
  <si>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</si>
  <si>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</si>
  <si>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</si>
  <si>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</si>
  <si>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</si>
  <si>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</si>
  <si>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</si>
  <si>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</si>
  <si>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</si>
  <si>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</si>
  <si>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</si>
  <si>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</si>
  <si>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</si>
  <si>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</si>
  <si>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</si>
  <si>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</si>
  <si>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</si>
  <si>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</si>
  <si>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</si>
  <si>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</si>
  <si>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</si>
  <si>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</si>
  <si>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</si>
  <si>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</si>
  <si>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</si>
  <si>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</si>
  <si>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</si>
  <si>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</si>
  <si>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</si>
  <si>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</si>
  <si>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</si>
  <si>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</si>
  <si>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</si>
  <si>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</si>
  <si>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</si>
  <si>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</si>
  <si>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</si>
  <si>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</si>
  <si>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</si>
  <si>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</si>
  <si>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</si>
  <si>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</si>
  <si>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</si>
  <si>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</si>
  <si>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</si>
  <si>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</si>
  <si>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</si>
  <si>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</si>
  <si>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</si>
  <si>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</si>
  <si>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</si>
  <si>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</si>
  <si>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</si>
  <si>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</si>
  <si>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</si>
  <si>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</si>
  <si>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</si>
  <si>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</si>
  <si>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</si>
  <si>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</si>
  <si>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</si>
  <si>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</si>
  <si>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</si>
  <si>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</si>
  <si>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</si>
  <si>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</si>
  <si>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</si>
  <si>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</si>
  <si>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</si>
  <si>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</si>
  <si>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</si>
  <si>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</si>
  <si>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</si>
  <si>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</si>
  <si>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</si>
  <si>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</si>
  <si>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</si>
  <si>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</si>
  <si>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</si>
  <si>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</si>
  <si>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</si>
  <si>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</si>
  <si>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</si>
  <si>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</si>
  <si>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</si>
  <si>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</si>
  <si>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</si>
  <si>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</si>
  <si>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</si>
  <si>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</si>
  <si>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</si>
  <si>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</si>
  <si>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</si>
  <si>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</si>
  <si>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</si>
  <si>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</si>
  <si>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</si>
  <si>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</si>
  <si>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</si>
  <si>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</si>
  <si>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</si>
  <si>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</si>
  <si>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</si>
  <si>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</si>
  <si>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</si>
  <si>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</si>
  <si>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</si>
  <si>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</si>
  <si>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</si>
  <si>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</si>
  <si>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</si>
  <si>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</si>
  <si>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</si>
  <si>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</si>
  <si>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</si>
  <si>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</si>
  <si>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</si>
  <si>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</si>
  <si>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</si>
  <si>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</si>
  <si>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</si>
  <si>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</si>
  <si>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</si>
  <si>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</si>
  <si>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</si>
  <si>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</si>
  <si>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</si>
  <si>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</si>
  <si>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</si>
  <si>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</si>
  <si>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</si>
  <si>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</si>
  <si>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</si>
  <si>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</si>
  <si>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</si>
  <si>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</si>
  <si>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</si>
  <si>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</si>
  <si>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</si>
  <si>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</si>
  <si>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</si>
  <si>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</si>
  <si>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</si>
  <si>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</si>
  <si>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</si>
  <si>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</si>
  <si>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</si>
  <si>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</si>
  <si>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</si>
  <si>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</si>
  <si>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</si>
  <si>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</si>
  <si>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</si>
  <si>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</si>
  <si>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</si>
  <si>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</si>
  <si>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</si>
  <si>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</si>
  <si>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</si>
  <si>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</si>
  <si>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</si>
  <si>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</si>
  <si>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</si>
  <si>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</si>
  <si>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</si>
  <si>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</si>
  <si>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</si>
  <si>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</si>
  <si>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</si>
  <si>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</si>
  <si>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</si>
  <si>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</si>
  <si>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</si>
  <si>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</si>
  <si>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</si>
  <si>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</si>
  <si>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</si>
  <si>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</si>
  <si>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</si>
  <si>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</si>
  <si>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</si>
  <si>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</si>
  <si>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</si>
  <si>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</si>
  <si>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</si>
  <si>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</si>
  <si>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</si>
  <si>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</si>
  <si>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</si>
  <si>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</si>
  <si>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</si>
  <si>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</si>
  <si>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</si>
  <si>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</si>
  <si>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</si>
  <si>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</si>
  <si>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</si>
  <si>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</si>
  <si>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</si>
  <si>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</si>
  <si>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</si>
  <si>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</si>
  <si>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</si>
  <si>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</si>
  <si>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</si>
  <si>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</si>
  <si>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</si>
  <si>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</si>
  <si>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</si>
  <si>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</si>
  <si>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</si>
  <si>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</si>
  <si>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</si>
  <si>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</si>
  <si>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</si>
  <si>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</si>
  <si>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</si>
  <si>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</si>
  <si>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</si>
  <si>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</si>
  <si>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</si>
  <si>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</si>
  <si>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</si>
  <si>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</si>
  <si>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</si>
  <si>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</si>
  <si>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</si>
  <si>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</si>
  <si>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</si>
  <si>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</si>
  <si>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</si>
  <si>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</si>
  <si>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</si>
  <si>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</si>
  <si>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</si>
  <si>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</si>
  <si>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</si>
  <si>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</si>
  <si>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</si>
  <si>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</si>
  <si>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</si>
  <si>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</si>
  <si>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</si>
  <si>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</si>
  <si>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</si>
  <si>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</si>
  <si>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</si>
  <si>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</si>
  <si>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</si>
  <si>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</si>
  <si>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</si>
  <si>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</si>
  <si>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</si>
  <si>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</si>
  <si>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</si>
  <si>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</si>
  <si>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</si>
  <si>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</si>
  <si>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</si>
  <si>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</si>
  <si>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</si>
  <si>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</si>
  <si>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</si>
  <si>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</si>
  <si>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</si>
  <si>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</si>
  <si>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</si>
  <si>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</si>
  <si>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</si>
  <si>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</si>
  <si>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</si>
  <si>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</si>
  <si>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</si>
  <si>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</si>
  <si>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</si>
  <si>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</si>
  <si>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</si>
  <si>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</si>
  <si>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</si>
  <si>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</si>
  <si>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</si>
  <si>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</si>
  <si>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</si>
  <si>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</si>
  <si>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</si>
  <si>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</si>
  <si>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</si>
  <si>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</si>
  <si>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</si>
  <si>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</si>
  <si>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</si>
  <si>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</si>
  <si>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</si>
  <si>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</si>
  <si>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</si>
  <si>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</si>
  <si>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</si>
  <si>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</si>
  <si>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</si>
  <si>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</si>
  <si>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</si>
  <si>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</si>
  <si>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</si>
  <si>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</si>
  <si>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</si>
  <si>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</si>
  <si>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</si>
  <si>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</si>
  <si>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</si>
  <si>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</si>
  <si>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</si>
  <si>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</si>
  <si>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</si>
  <si>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</si>
  <si>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</si>
  <si>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</si>
  <si>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</si>
  <si>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</si>
  <si>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</si>
  <si>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</si>
  <si>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</si>
  <si>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</si>
  <si>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</si>
  <si>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</si>
  <si>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</si>
  <si>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</si>
  <si>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</si>
  <si>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</si>
  <si>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</si>
  <si>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</si>
  <si>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</si>
  <si>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</si>
  <si>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</si>
  <si>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</si>
  <si>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</si>
  <si>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</si>
  <si>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</si>
  <si>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</si>
  <si>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</si>
  <si>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</si>
  <si>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</si>
  <si>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</si>
  <si>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</si>
  <si>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</si>
  <si>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</si>
  <si>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</si>
  <si>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</si>
  <si>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</si>
  <si>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</si>
  <si>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</si>
  <si>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</si>
  <si>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</si>
  <si>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</si>
  <si>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</si>
  <si>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</si>
  <si>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</si>
  <si>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</si>
  <si>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</si>
  <si>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</si>
  <si>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</si>
  <si>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</si>
  <si>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</si>
  <si>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</si>
  <si>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</si>
  <si>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</si>
  <si>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</si>
  <si>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</si>
  <si>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</si>
  <si>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</si>
  <si>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</si>
  <si>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</si>
  <si>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</si>
  <si>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</si>
  <si>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</si>
  <si>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</si>
  <si>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</si>
  <si>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</si>
  <si>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</si>
  <si>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</si>
  <si>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</si>
  <si>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</si>
  <si>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</si>
  <si>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</si>
  <si>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</si>
  <si>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</si>
  <si>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</si>
  <si>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</si>
  <si>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</si>
  <si>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</si>
  <si>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</si>
  <si>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</si>
  <si>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</si>
  <si>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</si>
  <si>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</si>
  <si>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</si>
  <si>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</si>
  <si>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</si>
  <si>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</si>
  <si>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</si>
  <si>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</si>
  <si>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</si>
  <si>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</si>
  <si>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</si>
  <si>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</si>
  <si>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</si>
  <si>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</si>
  <si>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</si>
  <si>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</si>
  <si>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</si>
  <si>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</si>
  <si>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</si>
  <si>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</si>
  <si>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</si>
  <si>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</si>
  <si>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</si>
  <si>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</si>
  <si>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</si>
  <si>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</si>
  <si>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</si>
  <si>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</si>
  <si>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</si>
  <si>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</si>
  <si>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</si>
  <si>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</si>
  <si>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</si>
  <si>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</si>
  <si>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</si>
  <si>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</si>
  <si>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</si>
  <si>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</si>
  <si>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</si>
  <si>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</si>
  <si>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</si>
  <si>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</si>
  <si>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</si>
  <si>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</si>
  <si>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</si>
  <si>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</si>
  <si>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</si>
  <si>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</si>
  <si>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</si>
  <si>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</si>
  <si>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</si>
  <si>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</si>
  <si>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</si>
  <si>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</si>
  <si>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</si>
  <si>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</si>
  <si>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</si>
  <si>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</si>
  <si>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</si>
  <si>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</si>
  <si>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</si>
  <si>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</si>
  <si>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</si>
  <si>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</si>
  <si>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</si>
  <si>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</si>
  <si>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</si>
  <si>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</si>
  <si>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</si>
  <si>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</si>
  <si>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</si>
  <si>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</si>
  <si>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</si>
  <si>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</si>
  <si>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</si>
  <si>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</si>
  <si>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</si>
  <si>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</si>
  <si>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</si>
  <si>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</si>
  <si>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</si>
  <si>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</si>
  <si>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</si>
  <si>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</si>
  <si>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</si>
  <si>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</si>
  <si>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</si>
  <si>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</si>
  <si>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</si>
  <si>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</si>
  <si>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</si>
  <si>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</si>
  <si>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</si>
  <si>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</si>
  <si>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</si>
  <si>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</si>
  <si>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</si>
  <si>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</si>
  <si>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</si>
  <si>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</si>
  <si>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</si>
  <si>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</si>
  <si>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</si>
  <si>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</si>
  <si>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</si>
  <si>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</si>
  <si>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</si>
  <si>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</si>
  <si>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</si>
  <si>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</si>
  <si>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</si>
  <si>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</si>
  <si>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</si>
  <si>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</si>
  <si>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</si>
  <si>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</si>
  <si>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</si>
  <si>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</si>
  <si>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</si>
  <si>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</si>
  <si>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</si>
  <si>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</si>
  <si>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</si>
  <si>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</si>
  <si>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</si>
  <si>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</si>
  <si>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</si>
  <si>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</si>
  <si>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</si>
  <si>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</si>
  <si>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</si>
  <si>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</si>
  <si>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</si>
  <si>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</si>
  <si>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</si>
  <si>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</si>
  <si>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</si>
  <si>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</si>
  <si>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</si>
  <si>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</si>
  <si>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</si>
  <si>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</si>
  <si>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</si>
  <si>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</si>
  <si>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</si>
  <si>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</si>
  <si>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</si>
  <si>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</si>
  <si>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</si>
  <si>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</si>
  <si>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</si>
  <si>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</si>
  <si>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</si>
  <si>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</si>
  <si>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</si>
  <si>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</si>
  <si>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</si>
  <si>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</si>
  <si>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</si>
  <si>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</si>
  <si>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</si>
  <si>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</si>
  <si>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</si>
  <si>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</si>
  <si>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</si>
  <si>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</si>
  <si>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</si>
  <si>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</si>
  <si>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</si>
  <si>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</si>
  <si>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</si>
  <si>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</si>
  <si>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</si>
  <si>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</si>
  <si>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</si>
  <si>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</si>
  <si>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</si>
  <si>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</si>
  <si>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</si>
  <si>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</si>
  <si>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</si>
  <si>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</si>
  <si>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</si>
  <si>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</si>
  <si>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</si>
  <si>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</si>
  <si>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</si>
  <si>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</si>
  <si>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</si>
  <si>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</si>
  <si>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</si>
  <si>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</si>
  <si>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</si>
  <si>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</si>
  <si>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</si>
  <si>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</si>
  <si>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</si>
  <si>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</si>
  <si>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</si>
  <si>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</si>
  <si>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</si>
  <si>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</si>
  <si>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</si>
  <si>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</si>
  <si>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</si>
  <si>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</si>
  <si>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</si>
  <si>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</si>
  <si>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</si>
  <si>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</si>
  <si>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</si>
  <si>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</si>
  <si>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</si>
  <si>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</si>
  <si>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</si>
  <si>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</si>
  <si>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</si>
  <si>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</si>
  <si>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</si>
  <si>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</si>
  <si>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</si>
  <si>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</si>
  <si>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</si>
  <si>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</si>
  <si>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</si>
  <si>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</si>
  <si>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</si>
  <si>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</si>
  <si>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</si>
  <si>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</si>
  <si>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</si>
  <si>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</si>
  <si>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</si>
  <si>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</si>
  <si>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</si>
  <si>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</si>
  <si>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</si>
  <si>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</si>
  <si>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</si>
  <si>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</si>
  <si>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</si>
  <si>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</si>
  <si>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</si>
  <si>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</si>
  <si>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</si>
  <si>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</si>
  <si>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</si>
  <si>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</si>
  <si>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</si>
  <si>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</si>
  <si>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</si>
  <si>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</si>
  <si>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</si>
  <si>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</si>
  <si>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</si>
  <si>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</si>
  <si>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</si>
  <si>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</si>
  <si>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</si>
  <si>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</si>
  <si>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</si>
  <si>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</si>
  <si>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</si>
  <si>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</si>
  <si>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</si>
  <si>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</si>
  <si>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</si>
  <si>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</si>
  <si>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</si>
  <si>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</si>
  <si>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</si>
  <si>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</si>
  <si>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</si>
  <si>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</si>
  <si>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</si>
  <si>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</si>
  <si>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</si>
  <si>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</si>
  <si>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</si>
  <si>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</si>
  <si>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</si>
  <si>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</si>
  <si>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</si>
  <si>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</si>
  <si>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</si>
  <si>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</si>
  <si>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</si>
  <si>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</si>
  <si>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</si>
  <si>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</si>
  <si>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</si>
  <si>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</si>
  <si>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</si>
  <si>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</si>
  <si>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</si>
  <si>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</si>
  <si>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</si>
  <si>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</si>
  <si>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</si>
  <si>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</si>
  <si>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</si>
  <si>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</si>
  <si>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</si>
  <si>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</si>
  <si>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</si>
  <si>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</si>
  <si>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</si>
  <si>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</si>
  <si>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</si>
  <si>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</si>
  <si>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</si>
  <si>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</si>
  <si>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</si>
  <si>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</si>
  <si>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</si>
  <si>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</si>
  <si>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</si>
  <si>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</si>
  <si>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</si>
  <si>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</si>
  <si>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</si>
  <si>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</si>
  <si>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</si>
  <si>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</si>
  <si>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</si>
  <si>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</si>
  <si>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</si>
  <si>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</si>
  <si>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</si>
  <si>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</si>
  <si>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</si>
  <si>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</si>
  <si>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</si>
  <si>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</si>
  <si>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</si>
  <si>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</si>
  <si>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</si>
  <si>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</si>
  <si>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</si>
  <si>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</si>
  <si>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</si>
  <si>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</si>
  <si>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</si>
  <si>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</si>
  <si>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</si>
  <si>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</si>
  <si>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</si>
  <si>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</si>
  <si>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</si>
  <si>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</si>
  <si>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</si>
  <si>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</si>
  <si>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</si>
  <si>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</si>
  <si>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</si>
  <si>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</si>
  <si>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</si>
  <si>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</si>
  <si>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</si>
  <si>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</si>
  <si>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</si>
  <si>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</si>
  <si>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</si>
  <si>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</si>
  <si>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</si>
  <si>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</si>
  <si>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</si>
  <si>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</si>
  <si>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</si>
  <si>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</si>
  <si>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</si>
  <si>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</si>
  <si>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</si>
  <si>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</si>
  <si>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</si>
  <si>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</si>
  <si>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</si>
  <si>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</si>
  <si>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</si>
  <si>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</si>
  <si>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</si>
  <si>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</si>
  <si>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</si>
  <si>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</si>
  <si>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</si>
  <si>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</si>
  <si>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</si>
  <si>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</si>
  <si>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</si>
  <si>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</si>
  <si>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</si>
  <si>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</si>
  <si>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</si>
  <si>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</si>
  <si>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</si>
  <si>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</si>
  <si>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</si>
  <si>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</si>
  <si>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</si>
  <si>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</si>
  <si>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</si>
  <si>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</si>
  <si>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</si>
  <si>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</si>
  <si>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</si>
  <si>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</si>
  <si>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</si>
  <si>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</si>
  <si>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</si>
  <si>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</si>
  <si>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</si>
  <si>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</si>
  <si>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</si>
  <si>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</si>
  <si>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</si>
  <si>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</si>
  <si>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</si>
  <si>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</si>
  <si>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</si>
  <si>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</si>
  <si>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</si>
  <si>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</si>
  <si>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</si>
  <si>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</si>
  <si>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</si>
  <si>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</si>
  <si>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</si>
  <si>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</si>
  <si>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</si>
  <si>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</si>
  <si>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</si>
  <si>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</si>
  <si>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</si>
  <si>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</si>
  <si>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</si>
  <si>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</si>
  <si>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</si>
  <si>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</si>
  <si>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</si>
  <si>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</si>
  <si>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</si>
  <si>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</si>
  <si>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</si>
  <si>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</si>
  <si>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</si>
  <si>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</si>
  <si>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</si>
  <si>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</si>
  <si>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</si>
  <si>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</si>
  <si>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</si>
  <si>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</si>
  <si>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</si>
  <si>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</si>
  <si>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</si>
  <si>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</si>
  <si>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</si>
  <si>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</si>
  <si>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</si>
  <si>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</si>
  <si>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</si>
  <si>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</si>
  <si>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</si>
  <si>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</si>
  <si>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</si>
  <si>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</si>
  <si>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</si>
  <si>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</si>
  <si>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</si>
  <si>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</si>
  <si>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</si>
  <si>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</si>
  <si>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</si>
  <si>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</si>
  <si>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</si>
  <si>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</si>
  <si>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</si>
  <si>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</si>
  <si>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</si>
  <si>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</si>
  <si>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</si>
  <si>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</si>
  <si>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</si>
  <si>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</si>
  <si>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</si>
  <si>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</si>
  <si>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</si>
  <si>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</si>
  <si>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</si>
  <si>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</si>
  <si>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</si>
  <si>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</si>
  <si>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</si>
  <si>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</si>
  <si>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</si>
  <si>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</si>
  <si>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</si>
  <si>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</si>
  <si>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</si>
  <si>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</si>
  <si>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</si>
  <si>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</si>
  <si>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</si>
  <si>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</si>
  <si>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</si>
  <si>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</si>
  <si>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</si>
  <si>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</si>
  <si>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</si>
  <si>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</si>
  <si>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</si>
  <si>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</si>
  <si>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</si>
  <si>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</si>
  <si>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</si>
  <si>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</si>
  <si>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</si>
  <si>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</si>
  <si>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</si>
  <si>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</si>
  <si>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</si>
  <si>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</si>
  <si>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</si>
  <si>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</si>
  <si>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</si>
  <si>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</si>
  <si>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</si>
  <si>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</si>
  <si>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</si>
  <si>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</si>
  <si>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</si>
  <si>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</si>
  <si>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</si>
  <si>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</si>
  <si>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</si>
  <si>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</si>
  <si>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</si>
  <si>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</si>
  <si>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</si>
  <si>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</si>
  <si>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</si>
  <si>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</si>
  <si>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</si>
  <si>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</si>
  <si>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</si>
  <si>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</si>
  <si>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</si>
  <si>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</si>
  <si>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</si>
  <si>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</si>
  <si>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</si>
  <si>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</si>
  <si>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</si>
  <si>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</si>
  <si>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</si>
  <si>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</si>
  <si>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</si>
  <si>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</si>
  <si>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</si>
  <si>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</si>
  <si>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</si>
  <si>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</si>
  <si>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</si>
  <si>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</si>
  <si>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</si>
  <si>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</si>
  <si>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</si>
  <si>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</si>
  <si>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</si>
  <si>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</si>
  <si>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</si>
  <si>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</si>
  <si>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</si>
  <si>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</si>
  <si>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</si>
  <si>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</si>
  <si>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</si>
  <si>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</si>
  <si>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</si>
  <si>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</si>
  <si>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</si>
  <si>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</si>
  <si>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</si>
  <si>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</si>
  <si>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</si>
  <si>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</si>
  <si>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</si>
  <si>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</si>
  <si>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</si>
  <si>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</si>
  <si>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</si>
  <si>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</si>
  <si>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</si>
  <si>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</si>
  <si>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</si>
  <si>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</si>
  <si>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</si>
  <si>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</si>
  <si>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</si>
  <si>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</si>
  <si>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</si>
  <si>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</si>
  <si>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</si>
  <si>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</si>
  <si>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</si>
  <si>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</si>
  <si>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</si>
  <si>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</si>
  <si>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</si>
  <si>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</si>
  <si>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</si>
  <si>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</si>
  <si>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</si>
  <si>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</si>
  <si>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</si>
  <si>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</si>
  <si>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</si>
  <si>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</si>
  <si>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</si>
  <si>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</si>
  <si>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</si>
  <si>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</si>
  <si>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</si>
  <si>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</si>
  <si>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</si>
  <si>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</si>
  <si>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</si>
  <si>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</si>
  <si>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</si>
  <si>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</si>
  <si>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</si>
  <si>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</si>
  <si>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</si>
  <si>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</si>
  <si>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</si>
  <si>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</si>
  <si>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</si>
  <si>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</si>
  <si>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</si>
  <si>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</si>
  <si>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</si>
  <si>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</si>
  <si>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</si>
  <si>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</si>
  <si>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</si>
  <si>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</si>
  <si>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</si>
  <si>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</si>
  <si>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</si>
  <si>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</si>
  <si>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</si>
  <si>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</si>
  <si>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</si>
  <si>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</si>
  <si>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</si>
  <si>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</si>
  <si>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</si>
  <si>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</si>
  <si>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</si>
  <si>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</si>
  <si>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</si>
  <si>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</si>
  <si>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</si>
  <si>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</si>
  <si>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</si>
  <si>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</si>
  <si>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</si>
  <si>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</si>
  <si>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</si>
  <si>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</si>
  <si>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</si>
  <si>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</si>
  <si>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</si>
  <si>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</si>
  <si>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</si>
  <si>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</si>
  <si>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</si>
  <si>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</si>
  <si>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</si>
  <si>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</si>
  <si>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</si>
  <si>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</si>
  <si>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</si>
  <si>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</si>
  <si>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</si>
  <si>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</si>
  <si>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</si>
  <si>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</si>
  <si>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</si>
  <si>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</si>
  <si>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</si>
  <si>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</si>
  <si>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</si>
  <si>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</si>
  <si>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</si>
  <si>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</si>
  <si>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</si>
  <si>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</si>
  <si>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</si>
  <si>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</si>
  <si>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</si>
  <si>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</si>
  <si>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</si>
  <si>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</si>
  <si>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</si>
  <si>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</si>
  <si>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</si>
  <si>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</si>
  <si>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</si>
  <si>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</si>
  <si>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</si>
  <si>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</si>
  <si>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</si>
  <si>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</si>
  <si>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</si>
  <si>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</si>
  <si>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</si>
  <si>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</si>
  <si>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</si>
  <si>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</si>
  <si>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</si>
  <si>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</si>
  <si>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</si>
  <si>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</si>
  <si>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</si>
  <si>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</si>
  <si>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</si>
  <si>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</si>
  <si>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</si>
  <si>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</si>
  <si>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</si>
  <si>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</si>
  <si>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</si>
  <si>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</si>
  <si>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</si>
  <si>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</si>
  <si>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</si>
  <si>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</si>
  <si>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</si>
  <si>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</si>
  <si>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</si>
  <si>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</si>
  <si>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</si>
  <si>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</si>
  <si>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</si>
  <si>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</si>
  <si>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</si>
  <si>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</si>
  <si>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</si>
  <si>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</si>
  <si>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</si>
  <si>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</si>
  <si>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</si>
  <si>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</si>
  <si>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</si>
  <si>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</si>
  <si>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</si>
  <si>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</si>
  <si>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</si>
  <si>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</si>
  <si>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</si>
  <si>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</si>
  <si>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</si>
  <si>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</si>
  <si>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</si>
  <si>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</si>
  <si>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</si>
  <si>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</si>
  <si>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</si>
  <si>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</si>
  <si>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</si>
  <si>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</si>
  <si>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</si>
  <si>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</si>
  <si>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</si>
  <si>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</si>
  <si>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</si>
  <si>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</si>
  <si>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</si>
  <si>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</si>
  <si>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</si>
  <si>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</si>
  <si>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</si>
  <si>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</si>
  <si>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</si>
  <si>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</si>
  <si>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</si>
  <si>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</si>
  <si>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</si>
  <si>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</si>
  <si>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</si>
  <si>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</si>
  <si>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</si>
  <si>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</si>
  <si>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</si>
  <si>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</si>
  <si>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</si>
  <si>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</si>
  <si>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</si>
  <si>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</si>
  <si>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</si>
  <si>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</si>
  <si>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</si>
  <si>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</si>
  <si>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</si>
  <si>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</si>
  <si>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</si>
  <si>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</si>
  <si>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</si>
  <si>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</si>
  <si>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</si>
  <si>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</si>
  <si>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</si>
  <si>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</si>
  <si>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</si>
  <si>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</si>
  <si>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</si>
  <si>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</si>
  <si>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</si>
  <si>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</si>
  <si>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</si>
  <si>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</si>
  <si>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</si>
  <si>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</si>
  <si>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</si>
  <si>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</si>
  <si>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</si>
  <si>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</si>
  <si>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</si>
  <si>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</si>
  <si>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</si>
  <si>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</si>
  <si>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</si>
  <si>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</si>
  <si>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</si>
  <si>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</si>
  <si>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</si>
  <si>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</si>
  <si>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</si>
  <si>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</si>
  <si>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</si>
  <si>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</si>
  <si>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</si>
  <si>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</si>
  <si>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</si>
  <si>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</si>
  <si>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</si>
  <si>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</si>
  <si>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</si>
  <si>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</si>
  <si>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</si>
  <si>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</si>
  <si>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</si>
  <si>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</si>
  <si>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</si>
  <si>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</si>
  <si>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</si>
  <si>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</si>
  <si>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</si>
  <si>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</si>
  <si>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</si>
  <si>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</si>
  <si>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</si>
  <si>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</si>
  <si>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</si>
  <si>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</si>
  <si>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</si>
  <si>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</si>
  <si>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</si>
  <si>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</si>
  <si>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</si>
  <si>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</si>
  <si>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</si>
  <si>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</si>
  <si>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</si>
  <si>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</si>
  <si>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</si>
  <si>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</si>
  <si>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</si>
  <si>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</si>
  <si>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</si>
  <si>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</si>
  <si>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</si>
  <si>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</si>
  <si>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</si>
  <si>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</si>
  <si>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</si>
  <si>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</si>
  <si>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</si>
  <si>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</si>
  <si>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</si>
  <si>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</si>
  <si>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</si>
  <si>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</si>
  <si>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</si>
  <si>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</si>
  <si>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</si>
  <si>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</si>
  <si>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</si>
  <si>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</si>
  <si>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</si>
  <si>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</si>
  <si>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</si>
  <si>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</si>
  <si>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</si>
  <si>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</si>
  <si>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</si>
  <si>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</si>
  <si>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</si>
  <si>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</si>
  <si>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</si>
  <si>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</si>
  <si>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</si>
  <si>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</si>
  <si>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</si>
  <si>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</si>
  <si>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</si>
  <si>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</si>
  <si>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</si>
  <si>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</si>
  <si>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</si>
  <si>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</si>
  <si>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</si>
  <si>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</si>
  <si>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</si>
  <si>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</si>
  <si>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</si>
  <si>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</si>
  <si>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</si>
  <si>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</si>
  <si>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</si>
  <si>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</si>
  <si>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</si>
  <si>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</si>
  <si>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</si>
  <si>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</si>
  <si>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</si>
  <si>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</si>
  <si>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</si>
  <si>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</si>
  <si>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</si>
  <si>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</si>
  <si>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</si>
  <si>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</si>
  <si>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</si>
  <si>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</si>
  <si>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</si>
  <si>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</si>
  <si>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</si>
  <si>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</si>
  <si>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</si>
  <si>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</si>
  <si>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</si>
  <si>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</si>
  <si>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</si>
  <si>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</si>
  <si>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</si>
  <si>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</si>
  <si>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</si>
  <si>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</si>
  <si>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</si>
  <si>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</si>
  <si>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</si>
  <si>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</si>
  <si>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</si>
  <si>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</si>
  <si>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</si>
  <si>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</si>
  <si>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</si>
  <si>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</si>
  <si>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</si>
  <si>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</si>
  <si>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</si>
  <si>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</si>
  <si>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</si>
  <si>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</si>
  <si>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</si>
  <si>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</si>
  <si>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</si>
  <si>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</si>
  <si>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</si>
  <si>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</si>
  <si>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</si>
  <si>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</si>
  <si>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</si>
  <si>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</si>
  <si>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</si>
  <si>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</si>
  <si>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</si>
  <si>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</si>
  <si>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</si>
  <si>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</si>
  <si>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</si>
  <si>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</si>
  <si>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</si>
  <si>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</si>
  <si>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</si>
  <si>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</si>
  <si>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</si>
  <si>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</si>
  <si>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</si>
  <si>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</si>
  <si>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</si>
  <si>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</si>
  <si>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</si>
  <si>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</si>
  <si>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</si>
  <si>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</si>
  <si>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</si>
  <si>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</si>
  <si>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</si>
  <si>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</si>
  <si>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</si>
  <si>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</si>
  <si>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</si>
  <si>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</si>
  <si>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</si>
  <si>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</si>
  <si>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</si>
  <si>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</si>
  <si>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</si>
  <si>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</si>
  <si>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</si>
  <si>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</si>
  <si>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</si>
  <si>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</si>
  <si>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</si>
  <si>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</si>
  <si>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</si>
  <si>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</si>
  <si>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</si>
  <si>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</si>
  <si>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</si>
  <si>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</si>
  <si>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</si>
  <si>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</si>
  <si>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</si>
  <si>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</si>
  <si>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</si>
  <si>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</si>
  <si>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</si>
  <si>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</si>
  <si>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</si>
  <si>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</si>
  <si>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</si>
  <si>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</si>
  <si>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</si>
  <si>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</si>
  <si>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</si>
  <si>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</si>
  <si>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</si>
  <si>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</si>
  <si>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</si>
  <si>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</si>
  <si>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</si>
  <si>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</si>
  <si>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</si>
  <si>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</si>
  <si>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</si>
  <si>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</si>
  <si>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</si>
  <si>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</si>
  <si>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</si>
  <si>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</si>
  <si>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</si>
  <si>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</si>
  <si>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</si>
  <si>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</si>
  <si>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</si>
  <si>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</si>
  <si>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</si>
  <si>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</si>
  <si>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</si>
  <si>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</si>
  <si>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</si>
  <si>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</si>
  <si>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</si>
  <si>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</si>
  <si>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</si>
  <si>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</si>
  <si>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</si>
  <si>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</si>
  <si>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</si>
  <si>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</si>
  <si>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</si>
  <si>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</si>
  <si>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</si>
  <si>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</si>
  <si>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</si>
  <si>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</si>
  <si>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</si>
  <si>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</si>
  <si>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</si>
  <si>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</si>
  <si>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</si>
  <si>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</si>
  <si>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</si>
  <si>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</si>
  <si>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</si>
  <si>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</si>
  <si>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</si>
  <si>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</si>
  <si>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</si>
  <si>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</si>
  <si>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</si>
  <si>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</si>
  <si>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</si>
  <si>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</si>
  <si>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</si>
  <si>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</si>
  <si>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</si>
  <si>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</si>
  <si>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</si>
  <si>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</si>
  <si>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</si>
  <si>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</si>
  <si>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</si>
  <si>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</si>
  <si>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</si>
  <si>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</si>
  <si>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</si>
  <si>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</si>
  <si>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</si>
  <si>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</si>
  <si>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</si>
  <si>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</si>
  <si>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</si>
  <si>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</si>
  <si>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</si>
  <si>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</si>
  <si>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</si>
  <si>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</si>
  <si>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</si>
  <si>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</si>
  <si>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</si>
  <si>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</si>
  <si>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</si>
  <si>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</si>
  <si>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</si>
  <si>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</si>
  <si>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</si>
  <si>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</si>
  <si>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</si>
  <si>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</si>
  <si>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</si>
  <si>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</si>
  <si>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</si>
  <si>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</si>
  <si>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</si>
  <si>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</si>
  <si>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</si>
  <si>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</si>
  <si>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</si>
  <si>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</si>
  <si>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</si>
  <si>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</si>
  <si>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</si>
  <si>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</si>
  <si>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</si>
  <si>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</si>
  <si>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</si>
  <si>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</si>
  <si>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</si>
  <si>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</si>
  <si>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</si>
  <si>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</si>
  <si>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</si>
  <si>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</si>
  <si>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</si>
  <si>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</si>
  <si>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</si>
  <si>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</si>
  <si>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</si>
  <si>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</si>
  <si>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</si>
  <si>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</si>
  <si>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</si>
  <si>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</si>
  <si>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</si>
  <si>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</si>
  <si>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</si>
  <si>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</si>
  <si>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</si>
  <si>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</si>
  <si>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</si>
  <si>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</si>
  <si>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</si>
  <si>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</si>
  <si>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</si>
  <si>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</si>
  <si>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</si>
  <si>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</si>
  <si>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</si>
  <si>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</si>
  <si>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</si>
  <si>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</si>
  <si>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</si>
  <si>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</si>
  <si>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</si>
  <si>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</si>
  <si>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</si>
  <si>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</si>
  <si>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</si>
  <si>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</si>
  <si>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</si>
  <si>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</si>
  <si>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</si>
  <si>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</si>
  <si>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</si>
  <si>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</si>
  <si>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</si>
  <si>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</si>
  <si>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</si>
  <si>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</si>
  <si>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</si>
  <si>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</si>
  <si>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</si>
  <si>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</si>
  <si>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</si>
  <si>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</si>
  <si>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</si>
  <si>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</si>
  <si>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</si>
  <si>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</si>
  <si>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</si>
  <si>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</si>
  <si>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</si>
  <si>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</si>
  <si>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</si>
  <si>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</si>
  <si>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</si>
  <si>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</si>
  <si>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</si>
  <si>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</si>
  <si>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</si>
  <si>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</si>
  <si>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</si>
  <si>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</si>
  <si>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</si>
  <si>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</si>
  <si>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</si>
  <si>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</si>
  <si>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</si>
  <si>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</si>
  <si>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</si>
  <si>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</si>
  <si>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</si>
  <si>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</si>
  <si>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</si>
  <si>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</si>
  <si>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</si>
  <si>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</si>
  <si>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</si>
  <si>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</si>
  <si>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</si>
  <si>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</si>
  <si>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</si>
  <si>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</si>
  <si>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</si>
  <si>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</si>
  <si>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</si>
  <si>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</si>
  <si>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</si>
  <si>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</si>
  <si>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</si>
  <si>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</si>
  <si>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</si>
  <si>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</si>
  <si>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</si>
  <si>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</si>
  <si>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</si>
  <si>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</si>
  <si>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</si>
  <si>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</si>
  <si>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</si>
  <si>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</si>
  <si>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</si>
  <si>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</si>
  <si>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</si>
  <si>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</si>
  <si>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</si>
  <si>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</si>
  <si>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</si>
  <si>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</si>
  <si>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</si>
  <si>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</si>
  <si>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</si>
  <si>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</si>
  <si>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</si>
  <si>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</si>
  <si>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</si>
  <si>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</si>
  <si>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</si>
  <si>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</si>
  <si>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</si>
  <si>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</si>
  <si>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</si>
  <si>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</si>
  <si>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</si>
  <si>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</si>
  <si>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</si>
  <si>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</si>
  <si>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</si>
  <si>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</si>
  <si>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</si>
  <si>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</si>
  <si>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</si>
  <si>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</si>
  <si>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</si>
  <si>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</si>
  <si>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</si>
  <si>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</si>
  <si>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</si>
  <si>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</si>
  <si>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</si>
  <si>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</si>
  <si>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</si>
  <si>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</si>
  <si>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</si>
  <si>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</si>
  <si>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</si>
  <si>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</si>
  <si>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</si>
  <si>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</si>
  <si>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</si>
  <si>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</si>
  <si>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</si>
  <si>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</si>
  <si>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</si>
  <si>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</si>
  <si>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</si>
  <si>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</si>
  <si>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</si>
  <si>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</si>
  <si>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</si>
  <si>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</si>
  <si>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</si>
  <si>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</si>
  <si>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</si>
  <si>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</si>
  <si>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</si>
  <si>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</si>
  <si>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</si>
  <si>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</si>
  <si>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</si>
  <si>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</si>
  <si>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</si>
  <si>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</si>
  <si>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</si>
  <si>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</si>
  <si>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</si>
  <si>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</si>
  <si>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</si>
  <si>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</si>
  <si>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</si>
  <si>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</si>
  <si>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</si>
  <si>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</si>
  <si>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</si>
  <si>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</si>
  <si>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</si>
  <si>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</si>
  <si>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</si>
  <si>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</si>
  <si>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</si>
  <si>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</si>
  <si>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</si>
  <si>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</si>
  <si>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</si>
  <si>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</si>
  <si>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</si>
  <si>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</si>
  <si>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</si>
  <si>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</si>
  <si>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</si>
  <si>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</si>
  <si>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</si>
  <si>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</si>
  <si>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</si>
  <si>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</si>
  <si>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</si>
  <si>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</si>
  <si>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</si>
  <si>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</si>
  <si>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</si>
  <si>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</si>
  <si>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</si>
  <si>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</si>
  <si>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</si>
  <si>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</si>
  <si>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</si>
  <si>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</si>
  <si>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</si>
  <si>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</si>
  <si>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</si>
  <si>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</si>
  <si>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</si>
  <si>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</si>
  <si>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</si>
  <si>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</si>
  <si>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</si>
  <si>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</si>
  <si>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</si>
  <si>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</si>
  <si>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</si>
  <si>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</si>
  <si>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</si>
  <si>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</si>
  <si>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</si>
  <si>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</si>
  <si>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</si>
  <si>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</si>
  <si>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</si>
  <si>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</si>
  <si>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</si>
  <si>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</si>
  <si>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</si>
  <si>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</si>
  <si>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</si>
  <si>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</si>
  <si>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</si>
  <si>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</si>
  <si>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</si>
  <si>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</si>
  <si>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</si>
  <si>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</si>
  <si>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</si>
  <si>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</si>
  <si>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</si>
  <si>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</si>
  <si>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</si>
  <si>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</si>
  <si>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</si>
  <si>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</si>
  <si>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</si>
  <si>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</si>
  <si>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</si>
  <si>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</si>
  <si>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</si>
  <si>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</si>
  <si>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</si>
  <si>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</si>
  <si>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</si>
  <si>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</si>
  <si>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</si>
  <si>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</si>
  <si>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</si>
  <si>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</si>
  <si>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</si>
  <si>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</si>
  <si>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</si>
  <si>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</si>
  <si>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</si>
  <si>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</si>
  <si>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</si>
  <si>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</si>
  <si>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</si>
  <si>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</si>
  <si>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</si>
  <si>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</si>
  <si>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</si>
  <si>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</si>
  <si>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</si>
  <si>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</si>
  <si>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</si>
  <si>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</si>
  <si>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</si>
  <si>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</si>
  <si>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</si>
  <si>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</si>
  <si>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</si>
  <si>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</si>
  <si>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</si>
  <si>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</si>
  <si>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</si>
  <si>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</si>
  <si>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</si>
  <si>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</si>
  <si>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</si>
  <si>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</si>
  <si>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</si>
  <si>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</si>
  <si>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</si>
  <si>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</si>
  <si>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</si>
  <si>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</si>
  <si>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</si>
  <si>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</si>
  <si>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</si>
  <si>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</si>
  <si>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</si>
  <si>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</si>
  <si>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</si>
  <si>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</si>
  <si>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</si>
  <si>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</si>
  <si>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</si>
  <si>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</si>
  <si>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</si>
  <si>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</si>
  <si>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</si>
  <si>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</si>
  <si>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</si>
  <si>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</si>
  <si>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</si>
  <si>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</si>
  <si>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</si>
  <si>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</si>
  <si>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</si>
  <si>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</si>
  <si>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</si>
  <si>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</si>
  <si>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</si>
  <si>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</si>
  <si>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</si>
  <si>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</si>
  <si>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</si>
  <si>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</si>
  <si>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</si>
  <si>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</si>
  <si>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</si>
  <si>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</si>
  <si>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</si>
  <si>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</si>
  <si>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</si>
  <si>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</si>
  <si>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</si>
  <si>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</si>
  <si>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</si>
  <si>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</si>
  <si>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</si>
  <si>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</si>
  <si>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</si>
  <si>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</si>
  <si>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</si>
  <si>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</si>
  <si>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</si>
  <si>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</si>
  <si>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</si>
  <si>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</si>
  <si>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</si>
  <si>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</si>
  <si>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</si>
  <si>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</si>
  <si>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</si>
  <si>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</si>
  <si>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</si>
  <si>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</si>
  <si>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</si>
  <si>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</si>
  <si>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</si>
  <si>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</si>
  <si>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</si>
  <si>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</si>
  <si>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</si>
  <si>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</si>
  <si>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</si>
  <si>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</si>
  <si>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</si>
  <si>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</si>
  <si>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</si>
  <si>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</si>
  <si>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</si>
  <si>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</si>
  <si>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</si>
  <si>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</si>
  <si>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</si>
  <si>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</si>
  <si>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</si>
  <si>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</si>
  <si>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</si>
  <si>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</si>
  <si>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</si>
  <si>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</si>
  <si>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</si>
  <si>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</si>
  <si>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</si>
  <si>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</si>
  <si>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</si>
  <si>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</si>
  <si>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</si>
  <si>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</si>
  <si>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</si>
  <si>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</si>
  <si>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</si>
  <si>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</si>
  <si>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</si>
  <si>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</si>
  <si>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</si>
  <si>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</si>
  <si>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</si>
  <si>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</si>
  <si>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</si>
  <si>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</si>
  <si>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</si>
  <si>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</si>
  <si>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</si>
  <si>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</si>
  <si>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</si>
  <si>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</si>
  <si>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</si>
  <si>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</si>
  <si>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</si>
  <si>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</si>
  <si>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</si>
  <si>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</si>
  <si>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</si>
  <si>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</si>
  <si>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</si>
  <si>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</si>
  <si>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</si>
  <si>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</si>
  <si>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</si>
  <si>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</si>
  <si>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</si>
  <si>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</si>
  <si>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</si>
  <si>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</si>
  <si>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</si>
  <si>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</si>
  <si>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</si>
  <si>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</si>
  <si>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</si>
  <si>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</si>
  <si>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</si>
  <si>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</si>
  <si>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</si>
  <si>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</si>
  <si>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</si>
  <si>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</si>
  <si>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</si>
  <si>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</si>
  <si>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</si>
  <si>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</si>
  <si>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</si>
  <si>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</si>
  <si>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</si>
  <si>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</si>
  <si>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</si>
  <si>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</si>
  <si>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</si>
  <si>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</si>
  <si>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</si>
  <si>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</si>
  <si>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</si>
  <si>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</si>
  <si>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</si>
  <si>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</si>
  <si>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</si>
  <si>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</si>
  <si>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</si>
  <si>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</si>
  <si>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</si>
  <si>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</si>
  <si>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</si>
  <si>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</si>
  <si>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</si>
  <si>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</si>
  <si>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</si>
  <si>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</si>
  <si>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</si>
  <si>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</si>
  <si>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</si>
  <si>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</si>
  <si>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</si>
  <si>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</si>
  <si>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</si>
  <si>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</si>
  <si>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</si>
  <si>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</si>
  <si>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</si>
  <si>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</si>
  <si>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</si>
  <si>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</si>
  <si>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</si>
  <si>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</si>
  <si>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</si>
  <si>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</si>
  <si>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</si>
  <si>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</si>
  <si>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</si>
  <si>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</si>
  <si>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</si>
  <si>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</si>
  <si>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</si>
  <si>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</si>
  <si>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</si>
  <si>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</si>
  <si>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</si>
  <si>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</si>
  <si>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</si>
  <si>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</si>
  <si>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</si>
  <si>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</si>
  <si>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</si>
  <si>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</si>
  <si>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</si>
  <si>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</si>
  <si>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</si>
  <si>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</si>
  <si>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</si>
  <si>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</si>
  <si>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</si>
  <si>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</si>
  <si>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</si>
  <si>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</si>
  <si>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</si>
  <si>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</si>
  <si>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</si>
  <si>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</si>
  <si>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</si>
  <si>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</si>
  <si>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</si>
  <si>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</si>
  <si>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</si>
  <si>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</si>
  <si>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</si>
  <si>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</si>
  <si>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</si>
  <si>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</si>
  <si>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</si>
  <si>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</si>
  <si>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</si>
  <si>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</si>
  <si>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</si>
  <si>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</si>
  <si>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</si>
  <si>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</si>
  <si>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</si>
  <si>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</si>
  <si>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</si>
  <si>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</si>
  <si>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</si>
  <si>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</si>
  <si>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</si>
  <si>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</si>
  <si>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</si>
  <si>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</si>
  <si>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</si>
  <si>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</si>
  <si>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</si>
  <si>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</si>
  <si>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</si>
  <si>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</si>
  <si>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</si>
  <si>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</si>
  <si>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</si>
  <si>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</si>
  <si>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</si>
  <si>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</si>
  <si>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</si>
  <si>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</si>
  <si>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</si>
  <si>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</si>
  <si>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</si>
  <si>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</si>
  <si>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</si>
  <si>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</si>
  <si>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</si>
  <si>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</si>
  <si>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</si>
  <si>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</si>
  <si>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</si>
  <si>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</si>
  <si>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</si>
  <si>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</si>
  <si>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</si>
  <si>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</si>
  <si>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</si>
  <si>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</si>
  <si>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</si>
  <si>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</si>
  <si>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</si>
  <si>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</si>
  <si>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</si>
  <si>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</si>
  <si>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</si>
  <si>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</si>
  <si>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</si>
  <si>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</si>
  <si>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</si>
  <si>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</si>
  <si>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</si>
  <si>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</si>
  <si>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</si>
  <si>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</si>
  <si>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</si>
  <si>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</si>
  <si>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</si>
  <si>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</si>
  <si>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</si>
  <si>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</si>
  <si>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</si>
  <si>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</si>
  <si>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</si>
  <si>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</si>
  <si>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</si>
  <si>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</si>
  <si>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</si>
  <si>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</si>
  <si>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</si>
  <si>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</si>
  <si>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</si>
  <si>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</si>
  <si>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</si>
  <si>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</si>
  <si>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</si>
  <si>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</si>
  <si>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</si>
  <si>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</si>
  <si>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</si>
  <si>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</si>
  <si>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</si>
  <si>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</si>
  <si>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</si>
  <si>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</si>
  <si>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</si>
  <si>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</si>
  <si>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</si>
  <si>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</si>
  <si>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</si>
  <si>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</si>
  <si>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</si>
  <si>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</si>
  <si>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</si>
  <si>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</si>
  <si>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</si>
  <si>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</si>
  <si>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</si>
  <si>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</si>
  <si>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</si>
  <si>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</si>
  <si>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</si>
  <si>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</si>
  <si>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</si>
  <si>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</si>
  <si>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</si>
  <si>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</si>
  <si>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</si>
  <si>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</si>
  <si>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</si>
  <si>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</si>
  <si>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</si>
  <si>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</si>
  <si>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</si>
  <si>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</si>
  <si>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</si>
  <si>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</si>
  <si>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</si>
  <si>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</si>
  <si>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</si>
  <si>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</si>
  <si>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</si>
  <si>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</si>
  <si>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</si>
  <si>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</si>
  <si>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</si>
  <si>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</si>
  <si>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</si>
  <si>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</si>
  <si>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</si>
  <si>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</si>
  <si>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</si>
  <si>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</si>
  <si>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</si>
  <si>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</si>
  <si>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</si>
  <si>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</si>
  <si>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</si>
  <si>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</si>
  <si>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</si>
  <si>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</si>
  <si>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</si>
  <si>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</si>
  <si>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</si>
  <si>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</si>
  <si>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</si>
  <si>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</si>
  <si>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</si>
  <si>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</si>
  <si>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</si>
  <si>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</si>
  <si>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</si>
  <si>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</si>
  <si>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</si>
  <si>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</si>
  <si>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</si>
  <si>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</si>
  <si>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</si>
  <si>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</si>
  <si>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</si>
  <si>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</si>
  <si>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</si>
  <si>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</si>
  <si>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</si>
  <si>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</si>
  <si>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</si>
  <si>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</si>
  <si>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</si>
  <si>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</si>
  <si>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</si>
  <si>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</si>
  <si>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</si>
  <si>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</si>
  <si>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</si>
  <si>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</si>
  <si>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</si>
  <si>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</si>
  <si>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</si>
  <si>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</si>
  <si>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</si>
  <si>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</si>
  <si>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</si>
  <si>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</si>
  <si>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</si>
  <si>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</si>
  <si>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</si>
  <si>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</si>
  <si>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</si>
  <si>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</si>
  <si>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</si>
  <si>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</si>
  <si>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</si>
  <si>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</si>
  <si>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</si>
  <si>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</si>
  <si>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</si>
  <si>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</si>
  <si>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</si>
  <si>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</si>
  <si>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</si>
  <si>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</si>
  <si>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</si>
  <si>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</si>
  <si>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</si>
  <si>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</si>
  <si>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</si>
  <si>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</si>
  <si>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</si>
  <si>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</si>
  <si>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</si>
  <si>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</si>
  <si>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</si>
  <si>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</si>
  <si>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</si>
  <si>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</si>
  <si>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</si>
  <si>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</si>
  <si>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</si>
  <si>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</si>
  <si>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</si>
  <si>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</si>
  <si>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</si>
  <si>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</si>
  <si>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</si>
  <si>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</si>
  <si>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</si>
  <si>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</si>
  <si>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</si>
  <si>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</si>
  <si>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</si>
  <si>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</si>
  <si>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</si>
  <si>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</si>
  <si>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</si>
  <si>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</si>
  <si>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</si>
  <si>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</si>
  <si>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</si>
  <si>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</si>
  <si>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</si>
  <si>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</si>
  <si>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</si>
  <si>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</si>
  <si>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</si>
  <si>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</si>
  <si>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</si>
  <si>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</si>
  <si>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</si>
  <si>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</si>
  <si>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</si>
  <si>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</si>
  <si>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</si>
  <si>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</si>
  <si>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</si>
  <si>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</si>
  <si>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</si>
  <si>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</si>
  <si>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</si>
  <si>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</si>
  <si>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</si>
  <si>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</si>
  <si>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</si>
  <si>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</si>
  <si>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</si>
  <si>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</si>
  <si>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</si>
  <si>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</si>
  <si>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</si>
  <si>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</si>
  <si>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</si>
  <si>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</si>
  <si>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</si>
  <si>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</si>
  <si>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</si>
  <si>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</si>
  <si>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</si>
  <si>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</si>
  <si>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</si>
  <si>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</si>
  <si>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</si>
  <si>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</si>
  <si>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</si>
  <si>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</si>
  <si>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</si>
  <si>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</si>
  <si>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</si>
  <si>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</si>
  <si>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</si>
  <si>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</si>
  <si>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</si>
  <si>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</si>
  <si>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</si>
  <si>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</si>
  <si>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</si>
  <si>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</si>
  <si>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</si>
  <si>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</si>
  <si>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</si>
  <si>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</si>
  <si>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</si>
  <si>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</si>
  <si>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</si>
  <si>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</si>
  <si>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</si>
  <si>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</si>
  <si>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</si>
  <si>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</si>
  <si>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</si>
  <si>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</si>
  <si>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</si>
  <si>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</si>
  <si>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</si>
  <si>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</si>
  <si>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</si>
  <si>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</si>
  <si>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</si>
  <si>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</si>
  <si>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</si>
  <si>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</si>
  <si>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</si>
  <si>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</si>
  <si>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</si>
  <si>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</si>
  <si>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</si>
  <si>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</si>
  <si>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</si>
  <si>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</si>
  <si>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</si>
  <si>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</si>
  <si>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</si>
  <si>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</si>
  <si>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</si>
  <si>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</si>
  <si>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</si>
  <si>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</si>
  <si>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</si>
  <si>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</si>
  <si>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</si>
  <si>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</si>
  <si>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</si>
  <si>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</si>
  <si>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</si>
  <si>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</si>
  <si>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</si>
  <si>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</si>
  <si>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</si>
  <si>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</si>
  <si>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</si>
  <si>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</si>
  <si>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</si>
  <si>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</si>
  <si>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</si>
  <si>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</si>
  <si>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</si>
  <si>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</si>
  <si>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</si>
  <si>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</si>
  <si>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</si>
  <si>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</si>
  <si>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</si>
  <si>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</si>
  <si>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</si>
  <si>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</si>
  <si>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</si>
  <si>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</si>
  <si>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</si>
  <si>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</si>
  <si>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</si>
  <si>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</si>
  <si>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</si>
  <si>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</si>
  <si>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</si>
  <si>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</si>
  <si>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</si>
  <si>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</si>
  <si>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</si>
  <si>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</si>
  <si>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</si>
  <si>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</si>
  <si>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</si>
  <si>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</si>
  <si>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</si>
  <si>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</si>
  <si>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</si>
  <si>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</si>
  <si>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</si>
  <si>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</si>
  <si>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</si>
  <si>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</si>
  <si>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</si>
  <si>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</si>
  <si>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</si>
  <si>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</si>
  <si>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</si>
  <si>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</si>
  <si>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</si>
  <si>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</si>
  <si>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</si>
  <si>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</si>
  <si>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</si>
  <si>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</si>
  <si>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</si>
  <si>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</si>
  <si>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</si>
  <si>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</si>
  <si>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</si>
  <si>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</si>
  <si>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</si>
  <si>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</si>
  <si>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</si>
  <si>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</si>
  <si>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</si>
  <si>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</si>
  <si>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</si>
  <si>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</si>
  <si>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</si>
  <si>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</si>
  <si>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</si>
  <si>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</si>
  <si>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</si>
  <si>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</si>
  <si>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</si>
  <si>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</si>
  <si>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</si>
  <si>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</si>
  <si>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</si>
  <si>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</si>
  <si>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</si>
  <si>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</si>
  <si>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</si>
  <si>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</si>
  <si>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</si>
  <si>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</si>
  <si>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</si>
  <si>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</si>
  <si>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</si>
  <si>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</si>
  <si>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</si>
  <si>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</si>
  <si>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</si>
  <si>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</si>
  <si>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</si>
  <si>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</si>
  <si>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</si>
  <si>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</si>
  <si>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</si>
  <si>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</si>
  <si>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</si>
  <si>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</si>
  <si>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</si>
  <si>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</si>
  <si>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</si>
  <si>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</si>
  <si>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</si>
  <si>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</si>
  <si>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</si>
  <si>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</si>
  <si>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</si>
  <si>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</si>
  <si>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</si>
  <si>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</si>
  <si>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</si>
  <si>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</si>
  <si>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</si>
  <si>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</si>
  <si>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</si>
  <si>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</si>
  <si>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</si>
  <si>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</si>
  <si>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</si>
  <si>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</si>
  <si>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</si>
  <si>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</si>
  <si>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</si>
  <si>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</si>
  <si>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</si>
  <si>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</si>
  <si>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</si>
  <si>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</si>
  <si>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</si>
  <si>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</si>
  <si>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</si>
  <si>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</si>
  <si>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</si>
  <si>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</si>
  <si>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</si>
  <si>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</si>
  <si>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</si>
  <si>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</si>
  <si>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</si>
  <si>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</si>
  <si>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</si>
  <si>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</si>
  <si>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</si>
  <si>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</si>
  <si>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</si>
  <si>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</si>
  <si>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</si>
  <si>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</si>
  <si>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</si>
  <si>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</si>
  <si>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</si>
  <si>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</si>
  <si>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</si>
  <si>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</si>
  <si>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</si>
  <si>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</si>
  <si>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</si>
  <si>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</si>
  <si>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</si>
  <si>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</si>
  <si>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</si>
  <si>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</si>
  <si>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</si>
  <si>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</si>
  <si>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</si>
  <si>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</si>
  <si>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</si>
  <si>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</si>
  <si>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</si>
  <si>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</si>
  <si>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</si>
  <si>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</si>
  <si>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</si>
  <si>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</si>
  <si>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</si>
  <si>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</si>
  <si>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</si>
  <si>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</si>
  <si>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</si>
  <si>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</si>
  <si>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</si>
  <si>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</si>
  <si>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</si>
  <si>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</si>
  <si>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</si>
  <si>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</si>
  <si>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</si>
  <si>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</si>
  <si>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</si>
  <si>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</si>
  <si>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</si>
  <si>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</si>
  <si>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</si>
  <si>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</si>
  <si>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</si>
  <si>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</si>
  <si>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</si>
  <si>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</si>
  <si>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</si>
  <si>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</si>
  <si>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</si>
  <si>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</si>
  <si>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</si>
  <si>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</si>
  <si>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</si>
  <si>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</si>
  <si>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</si>
  <si>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</si>
  <si>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</si>
  <si>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</si>
  <si>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</si>
  <si>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</si>
  <si>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</si>
  <si>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</si>
  <si>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</si>
  <si>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</si>
  <si>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</si>
  <si>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</si>
  <si>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</si>
  <si>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</si>
  <si>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</si>
  <si>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</si>
  <si>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</si>
  <si>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</si>
  <si>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</si>
  <si>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</si>
  <si>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</si>
  <si>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</si>
  <si>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</si>
  <si>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</si>
  <si>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</si>
  <si>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</si>
  <si>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</si>
  <si>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</si>
  <si>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</si>
  <si>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</si>
  <si>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</si>
  <si>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</si>
  <si>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</si>
  <si>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</si>
  <si>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</si>
  <si>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</si>
  <si>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</si>
  <si>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</si>
  <si>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</si>
  <si>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</si>
  <si>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</si>
  <si>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</si>
  <si>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</si>
  <si>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</si>
  <si>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</si>
  <si>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</si>
  <si>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</si>
  <si>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</si>
  <si>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</si>
  <si>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</si>
  <si>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</si>
  <si>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</si>
  <si>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</si>
  <si>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</si>
  <si>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</si>
  <si>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</si>
  <si>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</si>
  <si>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</si>
  <si>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</si>
  <si>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</si>
  <si>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</si>
  <si>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</si>
  <si>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</si>
  <si>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</si>
  <si>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</si>
  <si>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</si>
  <si>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</si>
  <si>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</si>
  <si>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</si>
  <si>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</si>
  <si>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</si>
  <si>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</si>
  <si>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</si>
  <si>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</si>
  <si>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</si>
  <si>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</si>
  <si>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</si>
  <si>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</si>
  <si>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</si>
  <si>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</si>
  <si>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</si>
  <si>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</si>
  <si>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</si>
  <si>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</si>
  <si>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</si>
  <si>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</si>
  <si>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</si>
  <si>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</si>
  <si>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</si>
  <si>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</si>
  <si>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</si>
  <si>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</si>
  <si>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</si>
  <si>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</si>
  <si>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</si>
  <si>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</si>
  <si>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</si>
  <si>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</si>
  <si>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</si>
  <si>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</si>
  <si>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</si>
  <si>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</si>
  <si>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</si>
  <si>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</si>
  <si>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</si>
  <si>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</si>
  <si>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</si>
  <si>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</si>
  <si>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</si>
  <si>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</si>
  <si>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</si>
  <si>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</si>
  <si>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</si>
  <si>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</si>
  <si>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</si>
  <si>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</si>
  <si>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</si>
  <si>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</si>
  <si>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</si>
  <si>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</si>
  <si>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</si>
  <si>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</si>
  <si>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</si>
  <si>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</si>
  <si>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</si>
  <si>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</si>
  <si>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</si>
  <si>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</si>
  <si>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</si>
  <si>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</si>
  <si>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</si>
  <si>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</si>
  <si>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</si>
  <si>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</si>
  <si>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</si>
  <si>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</si>
  <si>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</si>
  <si>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</si>
  <si>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</si>
  <si>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</si>
  <si>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</si>
  <si>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</si>
  <si>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</si>
  <si>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</si>
  <si>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</si>
  <si>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</si>
  <si>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</si>
  <si>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</si>
  <si>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</si>
  <si>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</si>
  <si>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</si>
  <si>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</si>
  <si>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</si>
  <si>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</si>
  <si>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</si>
  <si>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</si>
  <si>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</si>
  <si>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</si>
  <si>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</si>
  <si>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</si>
  <si>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</si>
  <si>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</si>
  <si>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</si>
  <si>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</si>
  <si>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</si>
  <si>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</si>
  <si>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</si>
  <si>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</si>
  <si>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</si>
  <si>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</si>
  <si>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</si>
  <si>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</si>
  <si>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</si>
  <si>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</si>
  <si>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</si>
  <si>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</si>
  <si>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</si>
  <si>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</si>
  <si>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</si>
  <si>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</si>
  <si>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</si>
  <si>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</si>
  <si>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</si>
  <si>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</si>
  <si>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</si>
  <si>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</si>
  <si>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</si>
  <si>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</si>
  <si>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</si>
  <si>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</si>
  <si>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</si>
  <si>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</si>
  <si>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</si>
  <si>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</si>
  <si>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</si>
  <si>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</si>
  <si>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</si>
  <si>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</si>
  <si>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</si>
  <si>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</si>
  <si>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</si>
  <si>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</si>
  <si>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</si>
  <si>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</si>
  <si>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</si>
  <si>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</si>
  <si>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</si>
  <si>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</si>
  <si>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</si>
  <si>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</si>
  <si>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</si>
  <si>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</si>
  <si>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</si>
  <si>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</si>
  <si>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</si>
  <si>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</si>
  <si>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</si>
  <si>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</si>
  <si>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</si>
  <si>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</si>
  <si>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</si>
  <si>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</si>
  <si>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</si>
  <si>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</si>
  <si>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</si>
  <si>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</si>
  <si>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</si>
  <si>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</si>
  <si>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</si>
  <si>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</si>
  <si>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</si>
  <si>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</si>
  <si>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</si>
  <si>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</si>
  <si>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</si>
  <si>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</si>
  <si>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</si>
  <si>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</si>
  <si>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</si>
  <si>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</si>
  <si>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</si>
  <si>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</si>
  <si>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</si>
  <si>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</si>
  <si>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</si>
  <si>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</si>
  <si>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</si>
  <si>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</si>
  <si>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</si>
  <si>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</si>
  <si>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</si>
  <si>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</si>
  <si>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</si>
  <si>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</si>
  <si>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</si>
  <si>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</si>
  <si>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</si>
  <si>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</si>
  <si>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</si>
  <si>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</si>
  <si>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</si>
  <si>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</si>
  <si>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</si>
  <si>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</si>
  <si>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</si>
  <si>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</si>
  <si>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</si>
  <si>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</si>
  <si>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</si>
  <si>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</si>
  <si>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</si>
  <si>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</si>
  <si>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</si>
  <si>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</si>
  <si>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</si>
  <si>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</si>
  <si>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</si>
  <si>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</si>
  <si>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</si>
  <si>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</si>
  <si>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</si>
  <si>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</si>
  <si>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</si>
  <si>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</si>
  <si>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</si>
  <si>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</si>
  <si>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</si>
  <si>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</si>
  <si>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</si>
  <si>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</si>
  <si>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</si>
  <si>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</si>
  <si>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</si>
  <si>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</si>
  <si>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</si>
  <si>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</si>
  <si>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</si>
  <si>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</si>
  <si>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</si>
  <si>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</si>
  <si>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</si>
  <si>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</si>
  <si>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</si>
  <si>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</si>
  <si>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</si>
  <si>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</si>
  <si>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</si>
  <si>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</si>
  <si>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</si>
  <si>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</si>
  <si>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</si>
  <si>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</si>
  <si>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</si>
  <si>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</si>
  <si>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</si>
  <si>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</si>
  <si>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</si>
  <si>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</si>
  <si>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</si>
  <si>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</si>
  <si>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</si>
  <si>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</si>
  <si>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</si>
  <si>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</si>
  <si>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</si>
  <si>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</si>
  <si>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</si>
  <si>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</si>
  <si>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</si>
  <si>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</si>
  <si>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</si>
  <si>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</si>
  <si>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</si>
  <si>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</si>
  <si>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</si>
  <si>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</si>
  <si>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</si>
  <si>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</si>
  <si>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</si>
  <si>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</si>
  <si>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</si>
  <si>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</si>
  <si>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</si>
  <si>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</si>
  <si>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</si>
  <si>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</si>
  <si>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</si>
  <si>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</si>
  <si>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</si>
  <si>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</si>
  <si>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</si>
  <si>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</si>
  <si>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</si>
  <si>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</si>
  <si>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</si>
  <si>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</si>
  <si>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</si>
  <si>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</si>
  <si>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</si>
  <si>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</si>
  <si>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</si>
  <si>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</si>
  <si>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</si>
  <si>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</si>
  <si>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</si>
  <si>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</si>
  <si>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</si>
  <si>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</si>
  <si>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</si>
  <si>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</si>
  <si>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</si>
  <si>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</si>
  <si>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</si>
  <si>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</si>
  <si>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</si>
  <si>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</si>
  <si>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</si>
  <si>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</si>
  <si>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</si>
  <si>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</si>
  <si>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</si>
  <si>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</si>
  <si>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</si>
  <si>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</si>
  <si>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</si>
  <si>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</si>
  <si>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</si>
  <si>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</si>
  <si>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</si>
  <si>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</si>
  <si>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</si>
  <si>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</si>
  <si>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</si>
  <si>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</si>
  <si>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</si>
  <si>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</si>
  <si>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</si>
  <si>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</si>
  <si>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</si>
  <si>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</si>
  <si>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</si>
  <si>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</si>
  <si>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</si>
  <si>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</si>
  <si>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</si>
  <si>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</si>
  <si>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</si>
  <si>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</si>
  <si>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</si>
  <si>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</si>
  <si>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</si>
  <si>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</si>
  <si>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</si>
  <si>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</si>
  <si>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</si>
  <si>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</si>
  <si>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</si>
  <si>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</si>
  <si>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</si>
  <si>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</si>
  <si>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</si>
  <si>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</si>
  <si>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</si>
  <si>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</si>
  <si>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</si>
  <si>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</si>
  <si>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</si>
  <si>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</si>
  <si>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</si>
  <si>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</si>
  <si>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</si>
  <si>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</si>
  <si>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</si>
  <si>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</si>
  <si>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</si>
  <si>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</si>
  <si>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</si>
  <si>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</si>
  <si>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</si>
  <si>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</si>
  <si>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</si>
  <si>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</si>
  <si>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</si>
  <si>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</si>
  <si>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</si>
  <si>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</si>
  <si>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</si>
  <si>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</si>
  <si>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</si>
  <si>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</si>
  <si>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</si>
  <si>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</si>
  <si>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</si>
  <si>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</si>
  <si>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</si>
  <si>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</si>
  <si>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</si>
  <si>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</si>
  <si>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</si>
  <si>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</si>
  <si>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</si>
  <si>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</si>
  <si>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</si>
  <si>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</si>
  <si>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</si>
  <si>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</si>
  <si>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</si>
  <si>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</si>
  <si>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</si>
  <si>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</si>
  <si>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</si>
  <si>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</si>
  <si>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</si>
  <si>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</si>
  <si>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</si>
  <si>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</si>
  <si>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</si>
  <si>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</si>
  <si>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</si>
  <si>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</si>
  <si>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</si>
  <si>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</si>
  <si>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</si>
  <si>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</si>
  <si>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</si>
  <si>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</si>
  <si>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</si>
  <si>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</si>
  <si>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</si>
  <si>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</si>
  <si>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</si>
  <si>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</si>
  <si>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</si>
  <si>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</si>
  <si>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</si>
  <si>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</si>
  <si>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</si>
  <si>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</si>
  <si>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</si>
  <si>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</si>
  <si>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</si>
  <si>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</si>
  <si>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</si>
  <si>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</si>
  <si>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</si>
  <si>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</si>
  <si>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</si>
  <si>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</si>
  <si>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</si>
  <si>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</si>
  <si>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</si>
  <si>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</si>
  <si>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</si>
  <si>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</si>
  <si>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</si>
  <si>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</si>
  <si>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</si>
  <si>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</si>
  <si>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</si>
  <si>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</si>
  <si>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</si>
  <si>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</si>
  <si>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</si>
  <si>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PCM-20251003-00001498</t>
  </si>
  <si>
    <t>ETA 50 km</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</si>
  <si>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</si>
  <si>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</si>
  <si>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</si>
  <si>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</si>
  <si>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</si>
  <si>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</si>
  <si>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</si>
  <si>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</si>
  <si>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</si>
  <si>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</si>
  <si>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</si>
  <si>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PCM-20251003-00001483</t>
  </si>
  <si>
    <t>EM Team on the way ETA: 50 Mins</t>
  </si>
  <si>
    <t>PCM-20250929-00001062</t>
  </si>
  <si>
    <t>Minor</t>
  </si>
  <si>
    <t>Cell down due to obsolete module shortage ( issue esclated to LATIS team and waiting their support to arrange modules)</t>
  </si>
  <si>
    <t>PCM-20250926-00001863</t>
  </si>
  <si>
    <t>PCM-20251002-00002053</t>
  </si>
  <si>
    <t>No PCM</t>
  </si>
  <si>
    <t xml:space="preserve">2025-10-03 17:09:08	</t>
  </si>
  <si>
    <t xml:space="preserve">ETA 10 Min </t>
  </si>
  <si>
    <t xml:space="preserve">	2025-10-03 19:44:59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</si>
</sst>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1" totalsRowShown="0" headerRowDxfId="157" dataDxfId="156" headerRowBorderDxfId="154" tableBorderDxfId="155" totalsRowBorderDxfId="153">
  <autoFilter ref="A1:CJ3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9" totalsRowShown="0" headerRowDxfId="31" dataDxfId="30" headerRowBorderDxfId="28" tableBorderDxfId="29">
  <autoFilter ref="A1:L1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3" totalsRowShown="0" headerRowDxfId="15" dataDxfId="14" headerRowBorderDxfId="12" tableBorderDxfId="13">
  <autoFilter ref="A1:L3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270.90468263888761</v>
      </c>
      <c r="H2" s="141">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45933.853108564814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45933.853108564814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45933.853108564814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45933.853108564814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45933.853108564814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45933.853108564814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45933.853108564814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45933.853108564814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45933.853108564814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45933.853108564814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45933.853108564814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45933.853108564814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45933.853108564814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45933.853108564814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45933.853108564814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45933.853108564814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45933.853108564814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45933.853108564814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45933.853108564814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45933.853108564814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45933.853108564814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45933.853108564814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45933.853108564814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45933.853108564814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45933.853108564814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45933.853108564814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45933.853108564814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45933.853108564814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45933.853108564814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45933.853108564814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45933.853108564814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45933.853108564814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45933.853108564814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45933.853108564814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45933.853108564814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45933.853108564814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45933.853108564814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45933.853108564814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45933.853108564814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45933.853108564814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45933.853108564814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45933.853108564814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45933.853108564814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45933.853108564814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45933.853108564814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45933.853108564814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45933.853108564814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45933.853108564814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45933.853108564814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45933.853108564814</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29D4E0FA-0D47-45CC-8C55-C71F3AEC11D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1"/>
  <sheetViews>
    <sheetView tabSelected="1" workbookViewId="0">
      <selection activeCell="K9" sqref="K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242.20132615740295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127.12602523148234</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108.85327060185227</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25613</v>
      </c>
      <c r="E6" s="131" t="s">
        <v>38964</v>
      </c>
      <c r="F6" s="132"/>
      <c r="G6" s="133">
        <f ca="1">IFERROR(NOW()-F6,"-")</f>
        <v>45933.853108564814</v>
      </c>
      <c r="H6" s="132">
        <v>45933.832754629628</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75" t="s">
        <v>22477</v>
      </c>
      <c r="E7" s="131" t="s">
        <v>39043</v>
      </c>
      <c r="F7" s="132"/>
      <c r="G7" s="133">
        <f ca="1">IFERROR(NOW()-F7,"-")</f>
        <v>45933.853108564814</v>
      </c>
      <c r="H7" s="132">
        <v>45933.836770833332</v>
      </c>
      <c r="I7" s="18" t="str">
        <f>IFERROR(VLOOKUP(D7,DB!A:F,6,0),"")</f>
        <v>SCECO</v>
      </c>
      <c r="J7" s="18" t="str">
        <f>IFERROR(VLOOKUP(D7,DB!A:G,7,0),"")</f>
        <v>In progress</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45933.853108564814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45933.853108564814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45933.853108564814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45933.853108564814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45933.853108564814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45933.853108564814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45933.853108564814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45933.853108564814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45933.853108564814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45933.853108564814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45933.853108564814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45933.853108564814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45933.853108564814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45933.853108564814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45933.853108564814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45933.853108564814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45933.853108564814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45933.853108564814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45933.853108564814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45933.853108564814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45933.853108564814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45933.853108564814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45933.853108564814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45933.853108564814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45933.853108564814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45933.853108564814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45933.853108564814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45933.853108564814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45933.853108564814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45933.853108564814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45933.853108564814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45933.853108564814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45933.853108564814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45933.853108564814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45933.853108564814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45933.853108564814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45933.853108564814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45933.853108564814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45933.853108564814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45933.853108564814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45933.853108564814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45933.853108564814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45933.853108564814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45933.853108564814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45933.853108564814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45933.853108564814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45933.853108564814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45933.853108564814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45933.853108564814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45933.853108564814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45933.853108564814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45933.853108564814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45933.853108564814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45933.853108564814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45933.853108564814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45933.853108564814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45933.853108564814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45933.853108564814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45933.853108564814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45933.853108564814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45933.853108564814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45933.853108564814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45933.853108564814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45933.853108564814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45933.853108564814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45933.853108564814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45933.853108564814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45933.853108564814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45933.853108564814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45933.853108564814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45933.853108564814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45933.853108564814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45933.853108564814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45933.853108564814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45933.853108564814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45933.853108564814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45933.853108564814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45933.853108564814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45933.853108564814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45933.853108564814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45933.853108564814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45933.853108564814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45933.853108564814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45933.853108564814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45933.853108564814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45933.853108564814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45933.853108564814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45933.853108564814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45933.853108564814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45933.853108564814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45933.853108564814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45933.853108564814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45933.853108564814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45933.853108564814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45933.853108564814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45933.853108564814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45933.853108564814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45933.853108564814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45933.853108564814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45933.853108564814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45933.853108564814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45933.853108564814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45933.853108564814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45933.853108564814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45933.853108564814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45933.853108564814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45933.853108564814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45933.853108564814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45933.853108564814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45933.853108564814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45933.853108564814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45933.853108564814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45933.853108564814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45933.853108564814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45933.853108564814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45933.853108564814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45933.853108564814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45933.853108564814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45933.853108564814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45933.853108564814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45933.853108564814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45933.853108564814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45933.853108564814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45933.853108564814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45933.853108564814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45933.853108564814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45933.853108564814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45933.853108564814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45933.853108564814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45933.853108564814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45933.853108564814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45933.853108564814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45933.853108564814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45933.853108564814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45933.853108564814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45933.853108564814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45933.853108564814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45933.853108564814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45933.853108564814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45933.853108564814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45933.853108564814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45933.853108564814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45933.853108564814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45933.853108564814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45933.853108564814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45933.853108564814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45933.853108564814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45933.853108564814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45933.853108564814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45933.853108564814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45933.853108564814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45933.853108564814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45933.853108564814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45933.853108564814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45933.853108564814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45933.853108564814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45933.853108564814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45933.853108564814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45933.853108564814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45933.853108564814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45933.853108564814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45933.853108564814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45933.853108564814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45933.853108564814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45933.853108564814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45933.853108564814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45933.853108564814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45933.853108564814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45933.853108564814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45933.853108564814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45933.853108564814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45933.853108564814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45933.853108564814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45933.853108564814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45933.853108564814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45933.853108564814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45933.853108564814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45933.853108564814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45933.853108564814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45933.853108564814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45933.853108564814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45933.853108564814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45933.853108564814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45933.853108564814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45933.853108564814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45933.853108564814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45933.853108564814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45933.853108564814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45933.853108564814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45933.853108564814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45933.853108564814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45933.853108564814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45933.853108564814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45933.853108564814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45933.853108564814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45933.853108564814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45933.853108564814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45933.853108564814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45933.853108564814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45933.853108564814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45933.853108564814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45933.853108564814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45933.853108564814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45933.853108564814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45933.853108564814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45933.853108564814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45933.853108564814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45933.853108564814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45933.853108564814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45933.853108564814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45933.853108564814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45933.853108564814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45933.853108564814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45933.853108564814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45933.853108564814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45933.853108564814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45933.853108564814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45933.853108564814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45933.853108564814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45933.853108564814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45933.853108564814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45933.853108564814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45933.853108564814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45933.853108564814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45933.853108564814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45933.853108564814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45933.853108564814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45933.853108564814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45933.853108564814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45933.853108564814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45933.853108564814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45933.853108564814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45933.853108564814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45933.853108564814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45933.853108564814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45933.853108564814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45933.853108564814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45933.853108564814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45933.853108564814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45933.853108564814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45933.853108564814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45933.853108564814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45933.853108564814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45933.853108564814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45933.853108564814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45933.853108564814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45933.853108564814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45933.853108564814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45933.853108564814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45933.853108564814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45933.853108564814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45933.853108564814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45933.853108564814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45933.853108564814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45933.853108564814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45933.853108564814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45933.853108564814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45933.853108564814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45933.853108564814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45933.853108564814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45933.853108564814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45933.853108564814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45933.853108564814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45933.853108564814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45933.853108564814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45933.853108564814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45933.853108564814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45933.853108564814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45933.853108564814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45933.853108564814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45933.853108564814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45933.853108564814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45933.853108564814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45933.853108564814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45933.853108564814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45933.853108564814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45933.853108564814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45933.853108564814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45933.853108564814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45933.853108564814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45933.853108564814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45933.853108564814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45933.853108564814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45933.853108564814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45933.853108564814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45933.853108564814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45933.853108564814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45933.853108564814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45933.853108564814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45933.853108564814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45933.853108564814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45933.853108564814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45933.853108564814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45933.853108564814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45933.853108564814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45933.853108564814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45933.853108564814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45933.853108564814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45933.853108564814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45933.853108564814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45933.853108564814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45933.853108564814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45933.853108564814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45933.853108564814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45933.853108564814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45933.853108564814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45933.853108564814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45933.853108564814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45933.853108564814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45933.853108564814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45933.853108564814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45933.853108564814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45933.853108564814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45933.853108564814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45933.853108564814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45933.853108564814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45933.853108564814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45933.853108564814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45933.853108564814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45933.853108564814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45933.853108564814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45933.853108564814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45933.853108564814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45933.853108564814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sheetData>
  <dataValidations count="2">
    <dataValidation allowBlank="1" showInputMessage="1" showErrorMessage="1" sqref="E1" xr:uid="{4D935161-CDD3-4592-B877-3FB59C99E142}"/>
    <dataValidation type="list" allowBlank="1" showInputMessage="1" showErrorMessage="1" sqref="E3:E3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45933.853108564814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45933.853108564814</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45933.853108564814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45933.853108564814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45933.853108564814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45933.853108564814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45933.853108564814</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45933.853108564814</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45933.853108564814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45933.853108564814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45933.853108564814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45933.853108564814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45933.853108564814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45933.853108564814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45933.853108564814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45933.853108564814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45933.853108564814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45933.853108564814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45933.853108564814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45933.853108564814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45933.853108564814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45933.853108564814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45933.853108564814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45933.853108564814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45933.853108564814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45933.853108564814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45933.853108564814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45933.853108564814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45933.853108564814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45933.853108564814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45933.853108564814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45933.853108564814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45933.853108564814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45933.853108564814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45933.853108564814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45933.853108564814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45933.853108564814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45933.853108564814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45933.853108564814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45933.853108564814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45933.853108564814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45933.853108564814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45933.853108564814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45933.853108564814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45933.853108564814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45933.853108564814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45933.853108564814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45933.853108564814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45933.853108564814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45933.853108564814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45933.853108564814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45933.853108564814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45933.853108564814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45933.853108564814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45933.853108564814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45933.853108564814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45933.853108564814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45933.853108564814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45933.853108564814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45933.853108564814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45933.853108564814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45933.853108564814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45933.853108564814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45933.853108564814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45933.853108564814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45933.853108564814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45933.853108564814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45933.853108564814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45933.853108564814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45933.853108564814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45933.853108564814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45933.853108564814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45933.853108564814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45933.853108564814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45933.853108564814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45933.853108564814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45933.853108564814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45933.853108564814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45933.853108564814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45933.853108564814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45933.853108564814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45933.853108564814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45933.853108564814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45933.853108564814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45933.853108564814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45933.853108564814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45933.853108564814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45933.853108564814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45933.853108564814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45933.853108564814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45933.853108564814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45933.853108564814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45933.853108564814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45933.853108564814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45933.853108564814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45933.853108564814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45933.853108564814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45933.853108564814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45933.853108564814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45933.853108564814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45933.853108564814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45933.853108564814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45933.853108564814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45933.853108564814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45933.853108564814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45933.853108564814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45933.853108564814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45933.853108564814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45933.853108564814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45933.853108564814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45933.853108564814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45933.853108564814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45933.853108564814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45933.853108564814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45933.853108564814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45933.853108564814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45933.853108564814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45933.853108564814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45933.853108564814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45933.853108564814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45933.853108564814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45933.853108564814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45933.853108564814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45933.853108564814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45933.853108564814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45933.853108564814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45933.853108564814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45933.853108564814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45933.853108564814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45933.853108564814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45933.853108564814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45933.853108564814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45933.853108564814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45933.853108564814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45933.853108564814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45933.853108564814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45933.853108564814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45933.853108564814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45933.853108564814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45933.853108564814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45933.853108564814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45933.853108564814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45933.853108564814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45933.853108564814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45933.853108564814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45933.853108564814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45933.853108564814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45933.853108564814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45933.853108564814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45933.853108564814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45933.853108564814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45933.853108564814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45933.853108564814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45933.853108564814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45933.853108564814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45933.853108564814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45933.853108564814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45933.853108564814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45933.853108564814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45933.853108564814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45933.853108564814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45933.853108564814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45933.853108564814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45933.853108564814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45933.853108564814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45933.853108564814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45933.853108564814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45933.853108564814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45933.853108564814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45933.853108564814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45933.853108564814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45933.853108564814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45933.853108564814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45933.853108564814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45933.853108564814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45933.853108564814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45933.853108564814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45933.853108564814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45933.853108564814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45933.853108564814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45933.853108564814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45933.853108564814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45933.853108564814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45933.853108564814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45933.853108564814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45933.853108564814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45933.853108564814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45933.853108564814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45933.853108564814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45933.853108564814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45933.853108564814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45933.853108564814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45933.853108564814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45933.853108564814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45933.853108564814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45933.853108564814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45933.853108564814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45933.853108564814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45933.853108564814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45933.853108564814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45933.853108564814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45933.853108564814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45933.853108564814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45933.853108564814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45933.853108564814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45933.853108564814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45933.853108564814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45933.853108564814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45933.853108564814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45933.853108564814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45933.853108564814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45933.853108564814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45933.853108564814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45933.853108564814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45933.853108564814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45933.853108564814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45933.853108564814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45933.853108564814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45933.853108564814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45933.853108564814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45933.853108564814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45933.853108564814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45933.853108564814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45933.853108564814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45933.853108564814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45933.853108564814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45933.853108564814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45933.853108564814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45933.853108564814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45933.853108564814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45933.853108564814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45933.853108564814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45933.853108564814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45933.853108564814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45933.853108564814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45933.853108564814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45933.853108564814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45933.853108564814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45933.853108564814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45933.853108564814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45933.853108564814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45933.853108564814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45933.853108564814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45933.853108564814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45933.853108564814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45933.853108564814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45933.853108564814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45933.853108564814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45933.853108564814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45933.853108564814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45933.853108564814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45933.853108564814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45933.853108564814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45933.853108564814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45933.853108564814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45933.853108564814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45933.853108564814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45933.853108564814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45933.853108564814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45933.853108564814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45933.853108564814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45933.853108564814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45933.853108564814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45933.853108564814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45933.853108564814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45933.853108564814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45933.853108564814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45933.853108564814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45933.853108564814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45933.853108564814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45933.853108564814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45933.853108564814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45933.853108564814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45933.853108564814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45933.853108564814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45933.853108564814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45933.853108564814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45933.853108564814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45933.853108564814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45933.853108564814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45933.853108564814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45933.853108564814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45933.853108564814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45933.853108564814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45933.853108564814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45933.853108564814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45933.853108564814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45933.853108564814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45933.853108564814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45933.853108564814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45933.853108564814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45933.853108564814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45933.853108564814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45933.853108564814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45933.853108564814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45933.853108564814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45933.853108564814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45933.853108564814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45933.853108564814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45933.853108564814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45933.853108564814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45933.853108564814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45933.853108564814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45933.853108564814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45933.853108564814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45933.853108564814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45933.853108564814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45933.853108564814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45933.853108564814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45933.853108564814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45933.853108564814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45933.853108564814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45933.853108564814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45933.853108564814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45933.853108564814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45933.853108564814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45933.853108564814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45933.853108564814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45933.853108564814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45933.853108564814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45933.853108564814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45933.853108564814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45933.853108564814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45933.853108564814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45933.853108564814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45933.853108564814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45933.853108564814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45933.853108564814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45933.853108564814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45933.853108564814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45933.853108564814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45933.853108564814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45933.853108564814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45933.853108564814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45933.853108564814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45933.853108564814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45933.853108564814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45933.853108564814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45933.853108564814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45933.853108564814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45933.853108564814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45933.853108564814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45933.853108564814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45933.853108564814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45933.853108564814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45933.853108564814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45933.853108564814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45933.853108564814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45933.853108564814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45933.853108564814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45933.853108564814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45933.853108564814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45933.853108564814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45933.853108564814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45933.853108564814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45933.853108564814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45933.853108564814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45933.853108564814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45933.853108564814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45933.853108564814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45933.853108564814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45933.853108564814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45933.853108564814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45933.853108564814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45933.853108564814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45933.853108564814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45933.853108564814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45933.853108564814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45933.853108564814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45933.853108564814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45933.853108564814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45933.853108564814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45933.853108564814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45933.853108564814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45933.853108564814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45933.853108564814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45933.853108564814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45933.853108564814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45933.853108564814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45933.853108564814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45933.853108564814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45933.853108564814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45933.853108564814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45933.853108564814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45933.853108564814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45933.853108564814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45933.853108564814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45933.853108564814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45933.853108564814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45933.853108564814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45933.853108564814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45933.853108564814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45933.853108564814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45933.853108564814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45933.853108564814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45933.853108564814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45933.853108564814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45933.853108564814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45933.853108564814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45933.853108564814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45933.853108564814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45933.853108564814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45933.853108564814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45933.853108564814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45933.853108564814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45933.853108564814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45933.853108564814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45933.853108564814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45933.853108564814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45933.853108564814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45933.853108564814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45933.853108564814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45933.853108564814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45933.853108564814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45933.853108564814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45933.853108564814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45933.853108564814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45933.853108564814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45933.853108564814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45933.853108564814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45933.853108564814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45933.853108564814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45933.853108564814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45933.853108564814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45933.853108564814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45933.853108564814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45933.853108564814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45933.853108564814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45933.853108564814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45933.853108564814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45933.853108564814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45933.853108564814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45933.853108564814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45933.853108564814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45933.853108564814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45933.853108564814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45933.853108564814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45933.853108564814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45933.853108564814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45933.853108564814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45933.853108564814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45933.853108564814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45933.853108564814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45933.853108564814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45933.853108564814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45933.853108564814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45933.853108564814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45933.853108564814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45933.853108564814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45933.853108564814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45933.853108564814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45933.853108564814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45933.853108564814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45933.853108564814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45933.853108564814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45933.853108564814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45933.853108564814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45933.853108564814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45933.853108564814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45933.853108564814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45933.853108564814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45933.853108564814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45933.853108564814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45933.853108564814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45933.853108564814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45933.853108564814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45933.853108564814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45933.853108564814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45933.853108564814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45933.853108564814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45933.853108564814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45933.853108564814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45933.853108564814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45933.853108564814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45933.853108564814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45933.853108564814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45933.853108564814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45933.853108564814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45933.853108564814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45933.853108564814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45933.853108564814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45933.853108564814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45933.853108564814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45933.853108564814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45933.853108564814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45933.853108564814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45933.853108564814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45933.853108564814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45933.853108564814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45933.853108564814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45933.853108564814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45933.853108564814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45933.853108564814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45933.853108564814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45933.853108564814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45933.853108564814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45933.853108564814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45933.853108564814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45933.853108564814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45933.853108564814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45933.853108564814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45933.853108564814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45933.853108564814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45933.853108564814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45933.853108564814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45933.853108564814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45933.853108564814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45933.853108564814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45933.853108564814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45933.853108564814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45933.853108564814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45933.853108564814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45933.853108564814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45933.853108564814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45933.853108564814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45933.853108564814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45933.853108564814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45933.853108564814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45933.853108564814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45933.853108564814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45933.853108564814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45933.853108564814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45933.853108564814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45933.853108564814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45933.853108564814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45933.853108564814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45933.853108564814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45933.853108564814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45933.853108564814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45933.853108564814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45933.853108564814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45933.853108564814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45933.853108564814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45933.853108564814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45933.853108564814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45933.853108564814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45933.853108564814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45933.853108564814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45933.853108564814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45933.853108564814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45933.853108564814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45933.853108564814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45933.853108564814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45933.853108564814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45933.853108564814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45933.853108564814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45933.853108564814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45933.853108564814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45933.853108564814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45933.853108564814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45933.853108564814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45933.853108564814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45933.853108564814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45933.853108564814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45933.853108564814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45933.853108564814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45933.853108564814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45933.853108564814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45933.853108564814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45933.853108564814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45933.853108564814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45933.853108564814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45933.853108564814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45933.853108564814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45933.853108564814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45933.853108564814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45933.853108564814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45933.853108564814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45933.853108564814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45933.853108564814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45933.853108564814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45933.853108564814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45933.853108564814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45933.853108564814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45933.853108564814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45933.853108564814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45933.853108564814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45933.853108564814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45933.853108564814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45933.853108564814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45933.853108564814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45933.853108564814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45933.853108564814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45933.853108564814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45933.853108564814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45933.853108564814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45933.853108564814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45933.853108564814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45933.853108564814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45933.853108564814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45933.853108564814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45933.853108564814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45933.853108564814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45933.853108564814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45933.853108564814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45933.853108564814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45933.853108564814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45933.853108564814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45933.853108564814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45933.853108564814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45933.853108564814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45933.853108564814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45933.853108564814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45933.853108564814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45933.853108564814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45933.853108564814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45933.853108564814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45933.853108564814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45933.853108564814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45933.853108564814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45933.853108564814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45933.853108564814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45933.853108564814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45933.853108564814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45933.853108564814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45933.853108564814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45933.853108564814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45933.853108564814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45933.853108564814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45933.853108564814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45933.853108564814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45933.853108564814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45933.853108564814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45933.853108564814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45933.853108564814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45933.853108564814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45933.853108564814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45933.853108564814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45933.853108564814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45933.853108564814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45933.853108564814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45933.853108564814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45933.853108564814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45933.853108564814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45933.853108564814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45933.853108564814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45933.853108564814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45933.853108564814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45933.853108564814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45933.853108564814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45933.853108564814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45933.853108564814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45933.853108564814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45933.853108564814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45933.853108564814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45933.853108564814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45933.853108564814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45933.853108564814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45933.853108564814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45933.853108564814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45933.853108564814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45933.853108564814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45933.853108564814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45933.853108564814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45933.853108564814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45933.853108564814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45933.853108564814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45933.853108564814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45933.853108564814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45933.853108564814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45933.853108564814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45933.853108564814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45933.853108564814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45933.853108564814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45933.853108564814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45933.853108564814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45933.853108564814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45933.853108564814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45933.853108564814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45933.853108564814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45933.853108564814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45933.853108564814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45933.853108564814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45933.853108564814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45933.853108564814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45933.853108564814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45933.853108564814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45933.853108564814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45933.853108564814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45933.853108564814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45933.853108564814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45933.853108564814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45933.853108564814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45933.853108564814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45933.853108564814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45933.853108564814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45933.853108564814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45933.853108564814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45933.853108564814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45933.853108564814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45933.853108564814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45933.853108564814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45933.853108564814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45933.853108564814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45933.853108564814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45933.853108564814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45933.853108564814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45933.853108564814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45933.853108564814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45933.853108564814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45933.853108564814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45933.853108564814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45933.853108564814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45933.853108564814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45933.853108564814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45933.853108564814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45933.853108564814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45933.853108564814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45933.853108564814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45933.853108564814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45933.853108564814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45933.853108564814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45933.853108564814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45933.853108564814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45933.853108564814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45933.853108564814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45933.853108564814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45933.853108564814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45933.853108564814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45933.853108564814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45933.853108564814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45933.853108564814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45933.853108564814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45933.853108564814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45933.853108564814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45933.853108564814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45933.853108564814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45933.853108564814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45933.853108564814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45933.853108564814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45933.853108564814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45933.853108564814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45933.853108564814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45933.853108564814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45933.853108564814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45933.853108564814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45933.853108564814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45933.853108564814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45933.853108564814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45933.853108564814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45933.853108564814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45933.853108564814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45933.853108564814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45933.853108564814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45933.853108564814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45933.853108564814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45933.853108564814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45933.853108564814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45933.853108564814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45933.853108564814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45933.853108564814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45933.853108564814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45933.853108564814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45933.853108564814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45933.853108564814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45933.853108564814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45933.853108564814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45933.853108564814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45933.853108564814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45933.853108564814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45933.853108564814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45933.853108564814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45933.853108564814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45933.853108564814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45933.853108564814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45933.853108564814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45933.853108564814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45933.853108564814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45933.853108564814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45933.853108564814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45933.853108564814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45933.853108564814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45933.853108564814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45933.853108564814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45933.853108564814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45933.853108564814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45933.853108564814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45933.853108564814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45933.853108564814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45933.853108564814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45933.853108564814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45933.853108564814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45933.853108564814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45933.853108564814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45933.853108564814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45933.853108564814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45933.853108564814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45933.853108564814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45933.853108564814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45933.853108564814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45933.853108564814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45933.853108564814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45933.853108564814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45933.853108564814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45933.853108564814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45933.853108564814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45933.853108564814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45933.853108564814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45933.853108564814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45933.853108564814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45933.853108564814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45933.853108564814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45933.853108564814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45933.853108564814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45933.853108564814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45933.853108564814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45933.853108564814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45933.853108564814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45933.853108564814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45933.853108564814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45933.853108564814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45933.853108564814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45933.853108564814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45933.853108564814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45933.853108564814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45933.853108564814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45933.853108564814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45933.853108564814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45933.853108564814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45933.853108564814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45933.853108564814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45933.853108564814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45933.853108564814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45933.853108564814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45933.853108564814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45933.853108564814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45933.853108564814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45933.853108564814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45933.853108564814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45933.853108564814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45933.853108564814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45933.853108564814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45933.853108564814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45933.853108564814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45933.853108564814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45933.853108564814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45933.853108564814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45933.853108564814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45933.853108564814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45933.853108564814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45933.853108564814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45933.853108564814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45933.853108564814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45933.853108564814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45933.853108564814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45933.853108564814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45933.853108564814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45933.853108564814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45933.853108564814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45933.853108564814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45933.853108564814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45933.853108564814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45933.853108564814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45933.853108564814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45933.853108564814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45933.853108564814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45933.853108564814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45933.853108564814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45933.853108564814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45933.853108564814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45933.853108564814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45933.853108564814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45933.853108564814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45933.853108564814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45933.853108564814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45933.853108564814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45933.853108564814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45933.853108564814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45933.853108564814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45933.853108564814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45933.853108564814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45933.853108564814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45933.853108564814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45933.853108564814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45933.853108564814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45933.853108564814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45933.853108564814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45933.853108564814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45933.853108564814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45933.853108564814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45933.853108564814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45933.853108564814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45933.853108564814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45933.853108564814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45933.853108564814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45933.853108564814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45933.853108564814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45933.853108564814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45933.853108564814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45933.853108564814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45933.853108564814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45933.853108564814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45933.853108564814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45933.853108564814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45933.853108564814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45933.853108564814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45933.853108564814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45933.853108564814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45933.853108564814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45933.853108564814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45933.853108564814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45933.853108564814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45933.853108564814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45933.853108564814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45933.853108564814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45933.853108564814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45933.853108564814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45933.853108564814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45933.853108564814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45933.853108564814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45933.853108564814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45933.853108564814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45933.853108564814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45933.853108564814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45933.853108564814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45933.853108564814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45933.853108564814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45933.853108564814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45933.853108564814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45933.853108564814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45933.853108564814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45933.853108564814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45933.853108564814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45933.853108564814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45933.853108564814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45933.853108564814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45933.853108564814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45933.853108564814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45933.853108564814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45933.853108564814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45933.853108564814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45933.853108564814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45933.853108564814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45933.853108564814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45933.853108564814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45933.853108564814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45933.853108564814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45933.853108564814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45933.853108564814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45933.853108564814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45933.853108564814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45933.853108564814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45933.853108564814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45933.853108564814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45933.853108564814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45933.853108564814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45933.853108564814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45933.853108564814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45933.853108564814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45933.853108564814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45933.853108564814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45933.853108564814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45933.853108564814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45933.853108564814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45933.853108564814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45933.853108564814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45933.853108564814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45933.853108564814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45933.853108564814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45933.853108564814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45933.853108564814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45933.853108564814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45933.853108564814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45933.853108564814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45933.853108564814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45933.853108564814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45933.853108564814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45933.853108564814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45933.853108564814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45933.853108564814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45933.853108564814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45933.853108564814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45933.853108564814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45933.853108564814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45933.853108564814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45933.853108564814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45933.853108564814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45933.853108564814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45933.853108564814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45933.853108564814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45933.853108564814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45933.853108564814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45933.853108564814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45933.853108564814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45933.853108564814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45933.853108564814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45933.853108564814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45933.853108564814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45933.853108564814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45933.853108564814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45933.853108564814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45933.853108564814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45933.853108564814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45933.853108564814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45933.853108564814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45933.853108564814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45933.853108564814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45933.853108564814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45933.853108564814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45933.853108564814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45933.853108564814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45933.853108564814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45933.853108564814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45933.853108564814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45933.853108564814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45933.853108564814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45933.853108564814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45933.853108564814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45933.853108564814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45933.853108564814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45933.853108564814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45933.853108564814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45933.853108564814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45933.853108564814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45933.853108564814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45933.853108564814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45933.853108564814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45933.853108564814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45933.853108564814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45933.853108564814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45933.853108564814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45933.853108564814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45933.853108564814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45933.853108564814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45933.853108564814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45933.853108564814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45933.853108564814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45933.853108564814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45933.853108564814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45933.853108564814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45933.853108564814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45933.853108564814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45933.853108564814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45933.853108564814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45933.853108564814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45933.853108564814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45933.853108564814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45933.853108564814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45933.853108564814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45933.853108564814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45933.853108564814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45933.853108564814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45933.853108564814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45933.853108564814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45933.853108564814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45933.853108564814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45933.853108564814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45933.853108564814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45933.853108564814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45933.853108564814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45933.853108564814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45933.853108564814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45933.853108564814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45933.853108564814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45933.853108564814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45933.853108564814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45933.853108564814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45933.853108564814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45933.853108564814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45933.853108564814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45933.853108564814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45933.853108564814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45933.853108564814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45933.853108564814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45933.853108564814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45933.853108564814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45933.853108564814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45933.853108564814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45933.853108564814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45933.853108564814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45933.853108564814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45933.853108564814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45933.853108564814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45933.853108564814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45933.853108564814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45933.853108564814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45933.853108564814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45933.853108564814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45933.853108564814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45933.853108564814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45933.853108564814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45933.853108564814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45933.853108564814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45933.853108564814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45933.853108564814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45933.853108564814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45933.853108564814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45933.853108564814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45933.853108564814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45933.853108564814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45933.853108564814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45933.853108564814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45933.853108564814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45933.853108564814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45933.853108564814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45933.853108564814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45933.853108564814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45933.853108564814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45933.853108564814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45933.853108564814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45933.853108564814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45933.853108564814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45933.853108564814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45933.853108564814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45933.853108564814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45933.853108564814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45933.853108564814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45933.853108564814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45933.853108564814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45933.853108564814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45933.853108564814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45933.853108564814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45933.853108564814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45933.853108564814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45933.853108564814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45933.853108564814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45933.853108564814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45933.853108564814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45933.853108564814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45933.853108564814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45933.853108564814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45933.853108564814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45933.853108564814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45933.853108564814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45933.853108564814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45933.853108564814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45933.853108564814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45933.853108564814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45933.853108564814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45933.853108564814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45933.853108564814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45933.853108564814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45933.853108564814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45933.853108564814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45933.853108564814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45933.853108564814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45933.853108564814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45933.853108564814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45933.853108564814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45933.853108564814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45933.853108564814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45933.853108564814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45933.853108564814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45933.853108564814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45933.853108564814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45933.853108564814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45933.853108564814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45933.853108564814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45933.853108564814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45933.853108564814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45933.853108564814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45933.853108564814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45933.853108564814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45933.853108564814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45933.853108564814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45933.853108564814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45933.853108564814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45933.853108564814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45933.853108564814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45933.853108564814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45933.853108564814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45933.853108564814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45933.853108564814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45933.853108564814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45933.853108564814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45933.853108564814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45933.853108564814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45933.853108564814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45933.853108564814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45933.853108564814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45933.853108564814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45933.853108564814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45933.853108564814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45933.853108564814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45933.853108564814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45933.853108564814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45933.853108564814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45933.853108564814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45933.853108564814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45933.853108564814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45933.853108564814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45933.853108564814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45933.853108564814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45933.853108564814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45933.853108564814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45933.853108564814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45933.853108564814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45933.853108564814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45933.853108564814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45933.853108564814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45933.853108564814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45933.853108564814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45933.853108564814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45933.853108564814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45933.853108564814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45933.853108564814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45933.853108564814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45933.853108564814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45933.853108564814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45933.853108564814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45933.853108564814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45933.853108564814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45933.853108564814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45933.853108564814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45933.853108564814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45933.853108564814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45933.853108564814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45933.853108564814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45933.853108564814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45933.853108564814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45933.853108564814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45933.853108564814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45933.853108564814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45933.853108564814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45933.853108564814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45933.853108564814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45933.853108564814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45933.853108564814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45933.853108564814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45933.853108564814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45933.853108564814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45933.853108564814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45933.853108564814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45933.853108564814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45933.853108564814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45933.853108564814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45933.853108564814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45933.853108564814</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D8" sqref="D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230.37239097221754</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2.9628307870370918</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IFERROR(VLOOKUP(D4,DB!A:K,11,0),"")</f>
        <v/>
      </c>
      <c r="C4" s="111"/>
      <c r="D4" s="107"/>
      <c r="E4" s="112"/>
      <c r="F4" s="113"/>
      <c r="G4" s="114">
        <f ca="1">IFERROR(NOW()-F4,"")</f>
        <v>45933.853108564814</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45933.853108564814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45933.853108564814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45933.853108564814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45933.853108564814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45933.853108564814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45933.853108564814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45933.853108564814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45933.853108564814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45933.853108564814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45933.853108564814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45933.853108564814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45933.853108564814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45933.853108564814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45933.853108564814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45933.853108564814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45933.853108564814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45933.853108564814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45933.853108564814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45933.853108564814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45933.853108564814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45933.853108564814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45933.853108564814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45933.853108564814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45933.853108564814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45933.853108564814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45933.853108564814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45933.853108564814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45933.853108564814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45933.853108564814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45933.853108564814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45933.853108564814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45933.853108564814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45933.853108564814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45933.853108564814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45933.853108564814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45933.853108564814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45933.853108564814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45933.853108564814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45933.853108564814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45933.853108564814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45933.853108564814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45933.853108564814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45933.853108564814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45933.853108564814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45933.853108564814</v>
      </c>
      <c r="H49" s="113"/>
      <c r="I49" s="110" t="str">
        <f>IFERROR(VLOOKUP(D49,DB!A:F,6,0),"")</f>
        <v/>
      </c>
      <c r="J49" s="110" t="str">
        <f>IFERROR(VLOOKUP(D49,DB!A:G,7,0),"")</f>
        <v/>
      </c>
      <c r="K49" s="115"/>
      <c r="L49" s="10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0"/>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42.021048379625427</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39043</v>
      </c>
      <c r="F3" s="38">
        <v>45926.188877314817</v>
      </c>
      <c r="G3" s="39">
        <f ca="1">IFERROR(NOW()-F3,"-")</f>
        <v>7.6642312499971013</v>
      </c>
      <c r="H3" s="38">
        <v>45926.158159722225</v>
      </c>
      <c r="I3" s="37" t="str">
        <f>IFERROR(VLOOKUP(D3,DB!A:F,6,0),"")</f>
        <v>SCECO</v>
      </c>
      <c r="J3" s="37" t="str">
        <f>IFERROR(VLOOKUP(D3,DB!A:G,7,0),"")</f>
        <v>Good</v>
      </c>
      <c r="K3" s="37" t="s">
        <v>39064</v>
      </c>
      <c r="L3" s="37" t="str">
        <f>IFERROR(VLOOKUP(D3,DB!A:I,9,0),"")</f>
        <v>Latis</v>
      </c>
      <c r="M3" s="136"/>
    </row>
    <row r="4" spans="1:13" ht="15">
      <c r="A4" s="37" t="s">
        <v>39065</v>
      </c>
      <c r="B4" s="37" t="str">
        <f>IFERROR(VLOOKUP(D4,DB!A:K,11,0),"")</f>
        <v>R5</v>
      </c>
      <c r="C4" s="37">
        <v>1</v>
      </c>
      <c r="D4" s="137" t="s">
        <v>36036</v>
      </c>
      <c r="E4" s="37" t="s">
        <v>38964</v>
      </c>
      <c r="F4" s="38">
        <v>45933.812557870369</v>
      </c>
      <c r="G4" s="39">
        <f ca="1">IFERROR(NOW()-F4,"-")</f>
        <v>4.0550694444391411E-2</v>
      </c>
      <c r="H4" s="38">
        <v>45933.807002314818</v>
      </c>
      <c r="I4" s="37" t="str">
        <f>IFERROR(VLOOKUP(D4,DB!A:F,6,0),"")</f>
        <v>Generator-SG</v>
      </c>
      <c r="J4" s="37" t="str">
        <f>IFERROR(VLOOKUP(D4,DB!A:G,7,0),"")</f>
        <v>Dead</v>
      </c>
      <c r="K4" s="37" t="s">
        <v>39066</v>
      </c>
      <c r="L4" s="37" t="str">
        <f>IFERROR(VLOOKUP(D4,DB!A:I,9,0),"")</f>
        <v>Latis</v>
      </c>
      <c r="M4" s="136"/>
    </row>
    <row r="5" spans="1:13" ht="15">
      <c r="A5" s="37" t="s">
        <v>39067</v>
      </c>
      <c r="B5" s="37" t="str">
        <f>IFERROR(VLOOKUP(D5,DB!A:K,11,0),"")</f>
        <v>R5</v>
      </c>
      <c r="C5" s="37">
        <v>3</v>
      </c>
      <c r="D5" s="37" t="s">
        <v>34543</v>
      </c>
      <c r="E5" s="37" t="s">
        <v>38964</v>
      </c>
      <c r="F5" s="38">
        <v>45933.83289351852</v>
      </c>
      <c r="G5" s="39">
        <f ca="1">IFERROR(NOW()-F5,"-")</f>
        <v>2.0215046293742489E-2</v>
      </c>
      <c r="H5" s="38">
        <v>45933.823865740742</v>
      </c>
      <c r="I5" s="37" t="str">
        <f>IFERROR(VLOOKUP(D5,DB!A:F,6,0),"")</f>
        <v>Generator-SG</v>
      </c>
      <c r="J5" s="37" t="str">
        <f>IFERROR(VLOOKUP(D5,DB!A:G,7,0),"")</f>
        <v>Vandalized</v>
      </c>
      <c r="K5" s="37" t="s">
        <v>39068</v>
      </c>
      <c r="L5" s="37" t="str">
        <f>IFERROR(VLOOKUP(D5,DB!A:I,9,0),"")</f>
        <v>Latis</v>
      </c>
      <c r="M5" s="136"/>
    </row>
    <row r="6" spans="1:13" ht="15">
      <c r="A6" s="37"/>
      <c r="B6" s="37" t="str">
        <f>IFERROR(VLOOKUP(D6,DB!A:K,11,0),"")</f>
        <v/>
      </c>
      <c r="C6" s="37"/>
      <c r="D6" s="37"/>
      <c r="E6" s="37"/>
      <c r="F6" s="38"/>
      <c r="G6" s="39">
        <f ca="1">IFERROR(NOW()-F6,"-")</f>
        <v>45933.853108564814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45933.853108564814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45933.853108564814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45933.853108564814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45933.853108564814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45933.853108564814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45933.853108564814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45933.853108564814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45933.853108564814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45933.853108564814</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45933.853108564814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45933.853108564814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45933.853108564814</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0"/>
      <c r="E19" s="37"/>
      <c r="F19" s="38"/>
      <c r="G19" s="39">
        <f ca="1">IFERROR(NOW()-F19,"-")</f>
        <v>45933.853108564814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45933.853108564814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45933.853108564814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45933.853108564814</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0"/>
      <c r="E23" s="37"/>
      <c r="F23" s="38"/>
      <c r="G23" s="39">
        <f ca="1">IFERROR(NOW()-F23,"-")</f>
        <v>45933.853108564814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45933.853108564814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45933.853108564814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45933.853108564814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45933.853108564814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45933.853108564814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45933.853108564814</v>
      </c>
      <c r="H29" s="38"/>
      <c r="I29" s="37" t="str">
        <f>IFERROR(VLOOKUP(D29,DB!A:F,6,0),"")</f>
        <v/>
      </c>
      <c r="J29" s="37" t="str">
        <f>IFERROR(VLOOKUP(D29,DB!A:G,7,0),"")</f>
        <v/>
      </c>
      <c r="K29" s="37"/>
      <c r="L29" s="37" t="str">
        <f>IFERROR(VLOOKUP(D29,DB!A:I,9,0),"")</f>
        <v/>
      </c>
      <c r="M29" s="136"/>
    </row>
    <row r="30" spans="1:13" ht="15">
      <c r="A30" s="92"/>
      <c r="B30" s="92" t="str">
        <f>IFERROR(VLOOKUP(D30,DB!A:K,11,0),"")</f>
        <v/>
      </c>
      <c r="C30" s="92"/>
      <c r="D30" s="92"/>
      <c r="E30" s="92"/>
      <c r="F30" s="134"/>
      <c r="G30" s="135">
        <f ca="1">IFERROR(NOW()-F30,"-")</f>
        <v>45933.853108564814</v>
      </c>
      <c r="H30" s="134"/>
      <c r="I30" s="92" t="str">
        <f>IFERROR(VLOOKUP(D30,DB!A:F,6,0),"")</f>
        <v/>
      </c>
      <c r="J30" s="92" t="str">
        <f>IFERROR(VLOOKUP(D30,DB!A:G,7,0),"")</f>
        <v/>
      </c>
      <c r="K30" s="92"/>
      <c r="L30" s="92" t="str">
        <f>IFERROR(VLOOKUP(D30,DB!A:I,9,0),"")</f>
        <v/>
      </c>
      <c r="M30" s="136"/>
    </row>
    <row r="31" spans="1:13" ht="15">
      <c r="A31" s="37"/>
      <c r="B31" s="37" t="str">
        <f>IFERROR(VLOOKUP(D31,DB!A:K,11,0),"")</f>
        <v/>
      </c>
      <c r="C31" s="37"/>
      <c r="D31" s="37"/>
      <c r="E31" s="37"/>
      <c r="F31" s="38"/>
      <c r="G31" s="39">
        <f ca="1">IFERROR(NOW()-F31,"-")</f>
        <v>45933.853108564814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45933.853108564814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45933.853108564814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45933.853108564814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45933.853108564814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45933.853108564814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45933.853108564814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45933.853108564814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45933.853108564814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45933.853108564814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45933.853108564814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45933.853108564814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45933.853108564814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45933.853108564814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45933.853108564814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45933.853108564814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45933.853108564814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45933.853108564814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45933.853108564814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45933.853108564814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45933.853108564814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45933.853108564814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45933.853108564814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45933.853108564814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45933.853108564814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45933.853108564814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45933.853108564814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45933.853108564814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45933.853108564814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45933.853108564814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45933.853108564814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45933.853108564814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45933.853108564814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45933.853108564814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45933.853108564814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45933.853108564814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45933.853108564814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45933.853108564814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45933.853108564814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45933.853108564814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45933.853108564814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45933.853108564814</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45933.853108564814</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45933.853108564814</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45933.853108564814</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45933.853108564814</v>
      </c>
      <c r="H76" s="38"/>
      <c r="I76" s="37" t="str">
        <f>IFERROR(VLOOKUP(D76,DB!A:F,6,0),"")</f>
        <v/>
      </c>
      <c r="J76" s="37" t="str">
        <f>IFERROR(VLOOKUP(D76,DB!A:G,7,0),"")</f>
        <v/>
      </c>
      <c r="K76" s="37"/>
      <c r="L76" s="37" t="str">
        <f>IFERROR(VLOOKUP(D76,DB!A:I,9,0),"")</f>
        <v/>
      </c>
      <c r="M76" s="136"/>
    </row>
    <row r="77" spans="1:13" ht="15">
      <c r="A77" s="92"/>
      <c r="B77" s="92" t="str">
        <f>IFERROR(VLOOKUP(D77,DB!A:K,11,0),"")</f>
        <v/>
      </c>
      <c r="C77" s="92"/>
      <c r="D77" s="92"/>
      <c r="E77" s="92"/>
      <c r="F77" s="134"/>
      <c r="G77" s="135">
        <f ca="1">IFERROR(NOW()-F77,"-")</f>
        <v>45933.853108564814</v>
      </c>
      <c r="H77" s="134"/>
      <c r="I77" s="92" t="str">
        <f>IFERROR(VLOOKUP(D77,DB!A:F,6,0),"")</f>
        <v/>
      </c>
      <c r="J77" s="92" t="str">
        <f>IFERROR(VLOOKUP(D77,DB!A:G,7,0),"")</f>
        <v/>
      </c>
      <c r="K77" s="92"/>
      <c r="L77" s="92" t="str">
        <f>IFERROR(VLOOKUP(D77,DB!A:I,9,0),"")</f>
        <v/>
      </c>
      <c r="M77" s="136"/>
    </row>
    <row r="78" spans="1:13" ht="15">
      <c r="A78" s="92"/>
      <c r="B78" s="92" t="str">
        <f>IFERROR(VLOOKUP(D78,DB!A:K,11,0),"")</f>
        <v/>
      </c>
      <c r="C78" s="92"/>
      <c r="D78" s="92"/>
      <c r="E78" s="92"/>
      <c r="F78" s="134"/>
      <c r="G78" s="135">
        <f ca="1">IFERROR(NOW()-F78,"-")</f>
        <v>45933.853108564814</v>
      </c>
      <c r="H78" s="134"/>
      <c r="I78" s="92" t="str">
        <f>IFERROR(VLOOKUP(D78,DB!A:F,6,0),"")</f>
        <v/>
      </c>
      <c r="J78" s="92" t="str">
        <f>IFERROR(VLOOKUP(D78,DB!A:G,7,0),"")</f>
        <v/>
      </c>
      <c r="K78" s="92"/>
      <c r="L78" s="92" t="str">
        <f>IFERROR(VLOOKUP(D78,DB!A:I,9,0),"")</f>
        <v/>
      </c>
    </row>
    <row r="79" spans="1:13" ht="15">
      <c r="A79" s="37"/>
      <c r="B79" s="37" t="str">
        <f>IFERROR(VLOOKUP(D79,DB!A:K,11,0),"")</f>
        <v/>
      </c>
      <c r="C79" s="37"/>
      <c r="D79" s="37"/>
      <c r="E79" s="37"/>
      <c r="F79" s="38"/>
      <c r="G79" s="39">
        <f ca="1">IFERROR(NOW()-F79,"-")</f>
        <v>45933.853108564814</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45933.853108564814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45933.853108564814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45933.853108564814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45933.853108564814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45933.853108564814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45933.853108564814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45933.853108564814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45933.853108564814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45933.853108564814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45933.853108564814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45933.853108564814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45933.853108564814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45933.853108564814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45933.853108564814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45933.853108564814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45933.853108564814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45933.853108564814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45933.853108564814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45933.853108564814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45933.853108564814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45933.853108564814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45933.853108564814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45933.853108564814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45933.853108564814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45933.853108564814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45933.853108564814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45933.853108564814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45933.853108564814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45933.853108564814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45933.853108564814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45933.853108564814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45933.853108564814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45933.853108564814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45933.853108564814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45933.853108564814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45933.853108564814</v>
      </c>
      <c r="H115" s="38"/>
      <c r="I115" s="37" t="str">
        <f>IFERROR(VLOOKUP(D115,DB!A:F,6,0),"")</f>
        <v/>
      </c>
      <c r="J115" s="37" t="str">
        <f>IFERROR(VLOOKUP(D115,DB!A:G,7,0),"")</f>
        <v/>
      </c>
      <c r="K115" s="37"/>
      <c r="L115" s="37" t="str">
        <f>IFERROR(VLOOKUP(D115,DB!A:I,9,0),"")</f>
        <v/>
      </c>
    </row>
    <row r="116" spans="1:12" ht="15">
      <c r="A116" s="92"/>
      <c r="B116" s="92" t="str">
        <f>IFERROR(VLOOKUP(D116,DB!A:K,11,0),"")</f>
        <v/>
      </c>
      <c r="C116" s="92"/>
      <c r="D116" s="92"/>
      <c r="E116" s="92"/>
      <c r="F116" s="134"/>
      <c r="G116" s="135">
        <f ca="1">IFERROR(NOW()-F116,"-")</f>
        <v>45933.853108564814</v>
      </c>
      <c r="H116" s="134"/>
      <c r="I116" s="92" t="str">
        <f>IFERROR(VLOOKUP(D116,DB!A:F,6,0),"")</f>
        <v/>
      </c>
      <c r="J116" s="92" t="str">
        <f>IFERROR(VLOOKUP(D116,DB!A:G,7,0),"")</f>
        <v/>
      </c>
      <c r="K116" s="92"/>
      <c r="L116" s="92" t="str">
        <f>IFERROR(VLOOKUP(D116,DB!A:I,9,0),"")</f>
        <v/>
      </c>
    </row>
    <row r="117" spans="1:12" ht="15">
      <c r="A117" s="37"/>
      <c r="B117" s="37" t="str">
        <f>IFERROR(VLOOKUP(D117,DB!A:K,11,0),"")</f>
        <v/>
      </c>
      <c r="C117" s="37"/>
      <c r="D117" s="37"/>
      <c r="E117" s="37"/>
      <c r="F117" s="38"/>
      <c r="G117" s="39">
        <f ca="1">IFERROR(NOW()-F117,"-")</f>
        <v>45933.853108564814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45933.853108564814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45933.853108564814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45933.853108564814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45933.853108564814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45933.853108564814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45933.853108564814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45933.853108564814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45933.853108564814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45933.853108564814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45933.853108564814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45933.853108564814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45933.853108564814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45933.853108564814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45933.853108564814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45933.853108564814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45933.853108564814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45933.853108564814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45933.853108564814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45933.853108564814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45933.853108564814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45933.853108564814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45933.853108564814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45933.853108564814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45933.853108564814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45933.853108564814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45933.853108564814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45933.853108564814</v>
      </c>
      <c r="H144" s="38"/>
      <c r="I144" s="37" t="str">
        <f>IFERROR(VLOOKUP(D144,DB!A:F,6,0),"")</f>
        <v/>
      </c>
      <c r="J144" s="37" t="str">
        <f>IFERROR(VLOOKUP(D144,DB!A:G,7,0),"")</f>
        <v/>
      </c>
      <c r="K144" s="37"/>
      <c r="L144" s="37" t="str">
        <f>IFERROR(VLOOKUP(D144,DB!A:I,9,0),"")</f>
        <v/>
      </c>
    </row>
    <row r="145" spans="1:12" ht="15">
      <c r="A145" s="92"/>
      <c r="B145" s="92" t="str">
        <f>IFERROR(VLOOKUP(D145,DB!A:K,11,0),"")</f>
        <v/>
      </c>
      <c r="C145" s="92"/>
      <c r="D145" s="92"/>
      <c r="E145" s="92"/>
      <c r="F145" s="134"/>
      <c r="G145" s="135">
        <f ca="1">IFERROR(NOW()-F145,"-")</f>
        <v>45933.853108564814</v>
      </c>
      <c r="H145" s="134"/>
      <c r="I145" s="92" t="str">
        <f>IFERROR(VLOOKUP(D145,DB!A:F,6,0),"")</f>
        <v/>
      </c>
      <c r="J145" s="92" t="str">
        <f>IFERROR(VLOOKUP(D145,DB!A:G,7,0),"")</f>
        <v/>
      </c>
      <c r="K145" s="92"/>
      <c r="L145" s="92" t="str">
        <f>IFERROR(VLOOKUP(D145,DB!A:I,9,0),"")</f>
        <v/>
      </c>
    </row>
    <row r="146" spans="1:12" ht="15">
      <c r="A146" s="37"/>
      <c r="B146" s="37" t="str">
        <f>IFERROR(VLOOKUP(D146,DB!A:K,11,0),"")</f>
        <v/>
      </c>
      <c r="C146" s="37"/>
      <c r="D146" s="37"/>
      <c r="E146" s="37"/>
      <c r="F146" s="38"/>
      <c r="G146" s="39">
        <f ca="1">IFERROR(NOW()-F146,"-")</f>
        <v>45933.853108564814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45933.853108564814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45933.853108564814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45933.853108564814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45933.853108564814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45933.853108564814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45933.853108564814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45933.853108564814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45933.853108564814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45933.853108564814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45933.853108564814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45933.853108564814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45933.853108564814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45933.853108564814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45933.853108564814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45933.853108564814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45933.853108564814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45933.853108564814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45933.853108564814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45933.853108564814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45933.853108564814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45933.853108564814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45933.853108564814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45933.853108564814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45933.853108564814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45933.853108564814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45933.853108564814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45933.853108564814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45933.853108564814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45933.853108564814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45933.853108564814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45933.853108564814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45933.853108564814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45933.853108564814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45933.853108564814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45933.853108564814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45933.853108564814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45933.853108564814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45933.853108564814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45933.853108564814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45933.853108564814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45933.853108564814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45933.853108564814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45933.853108564814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45933.853108564814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45933.853108564814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45933.853108564814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45933.853108564814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45933.853108564814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45933.853108564814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45933.853108564814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45933.853108564814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45933.853108564814</v>
      </c>
      <c r="H198" s="38"/>
      <c r="I198" s="37" t="str">
        <f>IFERROR(VLOOKUP(D198,DB!A:F,6,0),"")</f>
        <v/>
      </c>
      <c r="J198" s="37" t="str">
        <f>IFERROR(VLOOKUP(D198,DB!A:G,7,0),"")</f>
        <v/>
      </c>
      <c r="K198" s="37"/>
      <c r="L198" s="37" t="str">
        <f>IFERROR(VLOOKUP(D198,DB!A:I,9,0),"")</f>
        <v/>
      </c>
    </row>
    <row r="199" spans="1:12" ht="15">
      <c r="A199" s="92"/>
      <c r="B199" s="92" t="str">
        <f>IFERROR(VLOOKUP(D199,DB!A:K,11,0),"")</f>
        <v/>
      </c>
      <c r="C199" s="92"/>
      <c r="D199" s="92"/>
      <c r="E199" s="92"/>
      <c r="F199" s="134"/>
      <c r="G199" s="135">
        <f ca="1">IFERROR(NOW()-F199,"-")</f>
        <v>45933.853108564814</v>
      </c>
      <c r="H199" s="134"/>
      <c r="I199" s="92" t="str">
        <f>IFERROR(VLOOKUP(D199,DB!A:F,6,0),"")</f>
        <v/>
      </c>
      <c r="J199" s="92" t="str">
        <f>IFERROR(VLOOKUP(D199,DB!A:G,7,0),"")</f>
        <v/>
      </c>
      <c r="K199" s="92"/>
      <c r="L199" s="92" t="str">
        <f>IFERROR(VLOOKUP(D199,DB!A:I,9,0),"")</f>
        <v/>
      </c>
    </row>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0" ht="15"/>
    <row r="461" ht="15"/>
    <row r="462" ht="15"/>
    <row r="463" ht="15"/>
    <row r="464" ht="15"/>
    <row r="465" ht="15"/>
    <row r="466" ht="15"/>
    <row r="467" ht="15"/>
    <row r="469" ht="15"/>
    <row r="470" ht="15"/>
    <row r="471" ht="15"/>
    <row r="472" ht="15"/>
    <row r="473" ht="15"/>
    <row r="474" ht="15"/>
    <row r="476" ht="15"/>
    <row r="477" ht="15"/>
    <row r="478" ht="15"/>
    <row r="479" ht="15"/>
    <row r="480" ht="15"/>
    <row r="481" ht="15"/>
    <row r="482" ht="15"/>
    <row r="483"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8" ht="15"/>
    <row r="519" ht="15"/>
    <row r="520" ht="15"/>
    <row r="521" ht="15"/>
    <row r="522" ht="15"/>
    <row r="523" ht="15"/>
    <row r="524" ht="15"/>
    <row r="525" ht="15"/>
    <row r="526" ht="15"/>
    <row r="527" ht="15"/>
    <row r="529" ht="15"/>
    <row r="530" ht="15"/>
    <row r="531" ht="15"/>
    <row r="534" ht="15"/>
    <row r="535" ht="15"/>
    <row r="536" ht="15"/>
    <row r="537"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1" ht="15"/>
    <row r="852" ht="15"/>
    <row r="853" ht="15"/>
    <row r="854" ht="15"/>
    <row r="858" ht="15"/>
    <row r="859" ht="15"/>
    <row r="869" ht="15"/>
    <row r="874" ht="15"/>
    <row r="885" ht="15"/>
    <row r="886" ht="15"/>
    <row r="893" ht="15"/>
    <row r="894" ht="15"/>
    <row r="898" ht="15"/>
    <row r="899" ht="15"/>
    <row r="900" ht="15"/>
    <row r="907" ht="15"/>
    <row r="908" ht="15"/>
    <row r="909" ht="15"/>
    <row r="910" ht="15"/>
    <row r="912" ht="15"/>
    <row r="913" ht="15"/>
    <row r="914" ht="15"/>
    <row r="917" ht="15"/>
    <row r="918" ht="15"/>
    <row r="919" ht="15"/>
    <row r="920" ht="15"/>
    <row r="922" ht="15"/>
    <row r="923" ht="15"/>
    <row r="924" ht="15"/>
    <row r="925" ht="15"/>
    <row r="926" ht="15"/>
    <row r="927" ht="15"/>
    <row r="929" ht="15"/>
    <row r="930" ht="15"/>
    <row r="932" ht="15"/>
    <row r="933" ht="15"/>
    <row r="935" ht="15"/>
    <row r="936" ht="15"/>
    <row r="937" ht="15"/>
    <row r="939" ht="15"/>
    <row r="940" ht="15"/>
    <row r="941" ht="15"/>
    <row r="942" ht="15"/>
    <row r="943" ht="15"/>
    <row r="947" ht="15"/>
    <row r="948" ht="15"/>
    <row r="949" ht="15"/>
    <row r="950" ht="15"/>
    <row r="953" ht="15"/>
    <row r="954" ht="15"/>
    <row r="957" ht="15"/>
    <row r="998" ht="15"/>
    <row r="999" ht="15"/>
    <row r="1002" ht="15"/>
    <row r="1003" ht="15"/>
    <row r="1010" ht="15"/>
    <row r="1011" ht="15"/>
    <row r="1014" ht="15"/>
    <row r="1016" ht="15"/>
    <row r="1018" ht="15"/>
    <row r="1019" ht="15"/>
    <row r="1020" ht="15"/>
    <row r="1023" ht="15"/>
    <row r="1024" ht="15"/>
    <row r="1026" ht="15"/>
    <row r="1029" ht="15"/>
    <row r="1030" ht="15"/>
    <row r="1032" ht="15"/>
    <row r="1033" ht="15"/>
    <row r="1034" ht="15"/>
    <row r="1035" ht="15"/>
    <row r="1036" ht="15"/>
    <row r="1039" ht="15"/>
    <row r="1040" ht="15"/>
    <row r="1041" ht="15"/>
    <row r="1042" ht="15"/>
    <row r="1043" ht="15"/>
    <row r="1044" ht="15"/>
    <row r="1046" ht="15"/>
    <row r="1048" ht="15"/>
    <row r="1050" ht="15"/>
    <row r="1051" ht="15"/>
    <row r="1052" ht="15"/>
    <row r="1054" ht="15"/>
    <row r="1055" ht="15"/>
    <row r="1056" ht="15"/>
    <row r="1057" ht="15"/>
    <row r="1058" ht="15"/>
    <row r="1059" ht="15"/>
    <row r="1060" ht="15"/>
    <row r="1062" ht="15"/>
    <row r="1063" ht="15"/>
    <row r="1064" ht="15"/>
    <row r="1069" ht="15"/>
    <row r="1070" ht="15"/>
    <row r="1074" ht="15"/>
    <row r="1075" ht="15"/>
    <row r="1076" ht="15"/>
    <row r="1079" ht="15"/>
    <row r="1081" ht="15"/>
    <row r="1085" ht="15"/>
    <row r="1089" ht="15"/>
    <row r="1095" ht="15"/>
    <row r="1096" ht="15"/>
    <row r="1098" ht="15"/>
    <row r="1099" ht="15"/>
    <row r="1101" ht="15"/>
    <row r="1104" ht="15"/>
    <row r="1105" ht="15"/>
    <row r="1107" ht="15"/>
    <row r="1109" ht="15"/>
    <row r="1111" ht="15"/>
    <row r="1113" ht="15"/>
    <row r="1114" ht="15"/>
    <row r="1115" ht="15"/>
    <row r="1117" ht="15"/>
    <row r="1118" ht="15"/>
    <row r="1119" ht="15"/>
    <row r="1120" ht="15"/>
    <row r="1123" ht="15"/>
    <row r="1297" ht="15"/>
    <row r="1298" ht="15"/>
    <row r="1308" ht="15"/>
    <row r="1309" ht="15"/>
    <row r="1310" ht="15"/>
    <row r="1316" ht="15"/>
    <row r="1317" ht="15"/>
    <row r="1318" ht="15"/>
    <row r="1319" ht="15"/>
    <row r="1321" ht="15"/>
    <row r="1324" ht="15"/>
    <row r="1325" ht="15"/>
    <row r="1326" ht="15"/>
    <row r="1327" ht="15"/>
    <row r="1329" ht="15"/>
    <row r="1330" ht="15"/>
    <row r="1332" ht="15"/>
    <row r="1333" ht="15"/>
    <row r="1334" ht="15"/>
    <row r="1335" ht="15"/>
    <row r="1337" ht="15"/>
    <row r="1338" ht="15"/>
    <row r="1339" ht="15"/>
    <row r="1342" ht="15"/>
    <row r="1343" ht="15"/>
    <row r="1346" ht="15"/>
    <row r="1347" ht="15"/>
    <row r="1348" ht="15"/>
    <row r="1349" ht="15"/>
    <row r="1350" ht="15"/>
    <row r="1351" ht="15"/>
    <row r="1352" ht="15"/>
    <row r="1353" ht="15"/>
    <row r="1355" ht="15"/>
    <row r="1357" ht="15"/>
    <row r="1358" ht="15"/>
    <row r="1359" ht="15"/>
    <row r="1362" ht="15"/>
    <row r="1372" ht="15"/>
    <row r="1375" ht="15"/>
    <row r="1376" ht="15"/>
    <row r="1380" ht="15"/>
    <row r="1384" ht="15"/>
    <row r="1387" ht="15"/>
    <row r="1389" ht="15"/>
    <row r="1390" ht="15"/>
  </sheetData>
  <dataValidations count="2">
    <dataValidation allowBlank="1" showInputMessage="1" showErrorMessage="1" sqref="E1" xr:uid="{920C6338-E771-4DAE-8C89-92A9093EA4DE}"/>
    <dataValidation type="list" allowBlank="1" showInputMessage="1" showErrorMessage="1" sqref="E2:E1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3"/>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45929.14371527778</v>
      </c>
      <c r="G2" s="139">
        <f ca="1">IFERROR(NOW()-F2,"-")</f>
        <v>4.7093932870338904</v>
      </c>
      <c r="H2" s="137">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7.0802613425912568</v>
      </c>
      <c r="H3" s="137">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38964</v>
      </c>
      <c r="F4" s="138">
        <v>45932.818645833337</v>
      </c>
      <c r="G4" s="139">
        <f ca="1">IFERROR(NOW()-F4,"-")</f>
        <v>1.034462731477106</v>
      </c>
      <c r="H4" s="138">
        <v>45931.969363425924</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39074</v>
      </c>
      <c r="B5" s="137" t="str">
        <f>IFERROR(VLOOKUP(D5,DB!A:K,11,0),"")</f>
        <v>R6</v>
      </c>
      <c r="C5" s="137">
        <v>1</v>
      </c>
      <c r="D5" s="137" t="s">
        <v>34839</v>
      </c>
      <c r="E5" s="137"/>
      <c r="F5" s="137"/>
      <c r="G5" s="137">
        <f ca="1">IFERROR(NOW()-F5,"-")</f>
        <v>45933.853108564814</v>
      </c>
      <c r="H5" s="137" t="s">
        <v>39075</v>
      </c>
      <c r="I5" s="137" t="str">
        <f>IFERROR(VLOOKUP(D5,DB!A:F,6,0),"")</f>
        <v>SCECO</v>
      </c>
      <c r="J5" s="137" t="str">
        <f>IFERROR(VLOOKUP(D5,DB!A:G,7,0),"")</f>
        <v>In progress</v>
      </c>
      <c r="K5" s="137" t="s">
        <v>39076</v>
      </c>
      <c r="L5" s="137" t="str">
        <f>IFERROR(VLOOKUP(D5,DB!A:I,9,0),"")</f>
        <v>Latis</v>
      </c>
    </row>
    <row r="6" spans="1:16383" ht="31.5" customHeight="1">
      <c r="A6" s="121" t="s">
        <v>39074</v>
      </c>
      <c r="B6" s="137" t="str">
        <f>IFERROR(VLOOKUP(D6,DB!A:K,11,0),"")</f>
        <v>R6</v>
      </c>
      <c r="C6" s="137"/>
      <c r="D6" s="137" t="s">
        <v>33264</v>
      </c>
      <c r="E6" s="137"/>
      <c r="F6" s="137"/>
      <c r="G6" s="137">
        <f ca="1">IFERROR(NOW()-F6,"-")</f>
        <v>45933.853108564814</v>
      </c>
      <c r="H6" s="137" t="s">
        <v>39077</v>
      </c>
      <c r="I6" s="137" t="str">
        <f>IFERROR(VLOOKUP(D6,DB!A:F,6,0),"")</f>
        <v>SCECO</v>
      </c>
      <c r="J6" s="137" t="str">
        <f>IFERROR(VLOOKUP(D6,DB!A:G,7,0),"")</f>
        <v>Vandalized</v>
      </c>
      <c r="K6" s="137"/>
      <c r="L6" s="137" t="str">
        <f>IFERROR(VLOOKUP(D6,DB!A:I,9,0),"")</f>
        <v>Latis</v>
      </c>
    </row>
    <row r="7" spans="1:16383" ht="31.5" customHeight="1">
      <c r="A7" s="121"/>
      <c r="B7" s="137" t="str">
        <f>IFERROR(VLOOKUP(D7,DB!A:K,11,0),"")</f>
        <v/>
      </c>
      <c r="C7" s="137"/>
      <c r="D7" s="137"/>
      <c r="E7" s="137"/>
      <c r="F7" s="137"/>
      <c r="G7" s="137">
        <f ca="1">IFERROR(NOW()-F7,"-")</f>
        <v>45933.853108564814</v>
      </c>
      <c r="H7" s="137"/>
      <c r="I7" s="137" t="str">
        <f>IFERROR(VLOOKUP(D7,DB!A:F,6,0),"")</f>
        <v/>
      </c>
      <c r="J7" s="137" t="str">
        <f>IFERROR(VLOOKUP(D7,DB!A:G,7,0),"")</f>
        <v/>
      </c>
      <c r="K7" s="137"/>
      <c r="L7" s="137" t="str">
        <f>IFERROR(VLOOKUP(D7,DB!A:I,9,0),"")</f>
        <v/>
      </c>
    </row>
    <row r="8" spans="1:16383" ht="31.5" customHeight="1">
      <c r="A8" s="121"/>
      <c r="B8" s="120" t="str">
        <f>IFERROR(VLOOKUP(D8,DB!A:K,11,0),"")</f>
        <v/>
      </c>
      <c r="C8" s="122"/>
      <c r="D8" s="120"/>
      <c r="E8" s="123"/>
      <c r="F8" s="124"/>
      <c r="G8" s="89">
        <f ca="1">IFERROR(NOW()-F8,"-")</f>
        <v>45933.853108564814</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45933.853108564814</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45933.853108564814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45933.853108564814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45933.853108564814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45933.853108564814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45933.853108564814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45933.853108564814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45933.853108564814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45933.853108564814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45933.853108564814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45933.853108564814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45933.853108564814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45933.853108564814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45933.853108564814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45933.853108564814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45933.853108564814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45933.853108564814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45933.853108564814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45933.853108564814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45933.853108564814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45933.853108564814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45933.853108564814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45933.853108564814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45933.853108564814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45933.853108564814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45933.853108564814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45933.853108564814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45933.853108564814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45933.853108564814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45933.853108564814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45933.853108564814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45933.853108564814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45933.853108564814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45933.853108564814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45933.853108564814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45933.853108564814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45933.853108564814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45933.853108564814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45933.853108564814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45933.853108564814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45933.853108564814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45933.853108564814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45933.853108564814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45933.853108564814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45933.853108564814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45933.853108564814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45933.853108564814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45933.853108564814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45933.853108564814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45933.853108564814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45933.853108564814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45933.853108564814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45933.853108564814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45933.853108564814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45933.853108564814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45933.853108564814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45933.853108564814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45933.853108564814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45933.853108564814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45933.853108564814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45933.853108564814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45933.853108564814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45933.853108564814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45933.853108564814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45933.853108564814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45933.853108564814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45933.853108564814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45933.853108564814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45933.853108564814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45933.853108564814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45933.853108564814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45933.853108564814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45933.853108564814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45933.853108564814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45933.853108564814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45933.853108564814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45933.853108564814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45933.853108564814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45933.853108564814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45933.853108564814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45933.853108564814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45933.853108564814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45933.853108564814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45933.853108564814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45933.853108564814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45933.853108564814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45933.853108564814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45933.853108564814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45933.853108564814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45933.853108564814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45933.853108564814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45933.853108564814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45933.853108564814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45933.853108564814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45933.853108564814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45933.853108564814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45933.853108564814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45933.853108564814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45933.853108564814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45933.853108564814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45933.853108564814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45933.853108564814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45933.853108564814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45933.853108564814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45933.853108564814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45933.853108564814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45933.853108564814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45933.853108564814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45933.853108564814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45933.853108564814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45933.853108564814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45933.853108564814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45933.853108564814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45933.853108564814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45933.853108564814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45933.853108564814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45933.853108564814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45933.853108564814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45933.853108564814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45933.853108564814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45933.853108564814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45933.853108564814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45933.853108564814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45933.853108564814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45933.853108564814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45933.853108564814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45933.853108564814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45933.853108564814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45933.853108564814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45933.853108564814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45933.853108564814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45933.853108564814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45933.853108564814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45933.853108564814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45933.853108564814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45933.853108564814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45933.853108564814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45933.853108564814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45933.853108564814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45933.853108564814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45933.853108564814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45933.853108564814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45933.853108564814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45933.853108564814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45933.853108564814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45933.853108564814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45933.853108564814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45933.853108564814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45933.853108564814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45933.853108564814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45933.853108564814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45933.853108564814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45933.853108564814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45933.853108564814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45933.853108564814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45933.853108564814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45933.853108564814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45933.853108564814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45933.853108564814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45933.853108564814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45933.853108564814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45933.853108564814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45933.853108564814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45933.853108564814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45933.853108564814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45933.853108564814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45933.853108564814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45933.853108564814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45933.853108564814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45933.853108564814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45933.853108564814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45933.853108564814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45933.853108564814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45933.853108564814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45933.853108564814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45933.853108564814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45933.853108564814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45933.853108564814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45933.853108564814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45933.853108564814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45933.853108564814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45933.853108564814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45933.853108564814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45933.853108564814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45933.853108564814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45933.853108564814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45933.853108564814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45933.853108564814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45933.853108564814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45933.853108564814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45933.853108564814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45933.853108564814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45933.853108564814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45933.853108564814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45933.853108564814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45933.853108564814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45933.853108564814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45933.853108564814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45933.853108564814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45933.853108564814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45933.853108564814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45933.853108564814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45933.853108564814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45933.853108564814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45933.853108564814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45933.853108564814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45933.853108564814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45933.853108564814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45933.853108564814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45933.853108564814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45933.853108564814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45933.853108564814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45933.853108564814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45933.853108564814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45933.853108564814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45933.853108564814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45933.853108564814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45933.853108564814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45933.853108564814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45933.853108564814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45933.853108564814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45933.853108564814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45933.853108564814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45933.853108564814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45933.853108564814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45933.853108564814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45933.853108564814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45933.853108564814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45933.853108564814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45933.853108564814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45933.853108564814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45933.853108564814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45933.853108564814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45933.853108564814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45933.853108564814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45933.853108564814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45933.853108564814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45933.853108564814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45933.853108564814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45933.853108564814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45933.853108564814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45933.853108564814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45933.853108564814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45933.853108564814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45933.853108564814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45933.853108564814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45933.853108564814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45933.853108564814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45933.853108564814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45933.853108564814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45933.853108564814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45933.853108564814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45933.853108564814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45933.853108564814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45933.853108564814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45933.853108564814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45933.853108564814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45933.853108564814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45933.853108564814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45933.853108564814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45933.853108564814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45933.853108564814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45933.853108564814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45933.853108564814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45933.853108564814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45933.853108564814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45933.853108564814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45933.853108564814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45933.853108564814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45933.853108564814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45933.853108564814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45933.853108564814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45933.853108564814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45933.853108564814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45933.853108564814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45933.853108564814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45933.853108564814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45933.853108564814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45933.853108564814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45933.853108564814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45933.853108564814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45933.853108564814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45933.853108564814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45933.853108564814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45933.853108564814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45933.853108564814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45933.853108564814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45933.853108564814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45933.853108564814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45933.853108564814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45933.853108564814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45933.853108564814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45933.853108564814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45933.853108564814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45933.853108564814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45933.853108564814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45933.853108564814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45933.853108564814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45933.853108564814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45933.853108564814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45933.853108564814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45933.853108564814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45933.853108564814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45933.853108564814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45933.853108564814</v>
      </c>
      <c r="H313" s="124"/>
      <c r="I313" s="120" t="str">
        <f>IFERROR(VLOOKUP(D313,DB!A:F,6,0),"")</f>
        <v/>
      </c>
      <c r="J313" s="119" t="str">
        <f>IFERROR(VLOOKUP(D313,DB!A:G,7,0),"")</f>
        <v/>
      </c>
      <c r="K313" s="125"/>
      <c r="L313" s="126" t="str">
        <f>IFERROR(VLOOKUP(D313,DB!A:I,9,0),"")</f>
        <v/>
      </c>
    </row>
  </sheetData>
  <dataValidations count="2">
    <dataValidation allowBlank="1" showInputMessage="1" showErrorMessage="1" sqref="E1" xr:uid="{380493DB-286A-4683-AF55-C78F04945A49}"/>
    <dataValidation type="list" allowBlank="1" showInputMessage="1" showErrorMessage="1" sqref="E5:E31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2025-10-03T17:28:35Z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