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850" documentId="13_ncr:1_{F6CB121F-512D-4AA6-A0C1-0FB36C537598}" xr6:coauthVersionLast="47" xr6:coauthVersionMax="47" xr10:uidLastSave="{32315D46-7D82-4CA6-9AD3-29E64D9AF54D}"/>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G10" i="3"/>
  <c r="G11" i="3"/>
  <c r="G12" i="3"/>
  <c r="G13" i="3"/>
  <c r="I3" i="4"/>
  <c r="J3" i="4"/>
  <c r="I3" i="6"/>
  <c r="I4" i="6"/>
  <c r="L10" i="3"/>
  <c r="J10" i="3"/>
  <c r="I10" i="3"/>
  <c r="B10"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alcChain>
</file>

<file path=xl/sharedStrings.xml><?xml version="1.0" encoding="utf-8"?>
<sst xmlns="http://schemas.openxmlformats.org/spreadsheetml/2006/main" count="178594" uniqueCount="39080">
  <si>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</si>
  <si>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</si>
  <si>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</si>
  <si>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</si>
  <si>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</si>
  <si>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</si>
  <si>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</si>
  <si>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</si>
  <si>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</si>
  <si>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</si>
  <si>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</si>
  <si>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</si>
  <si>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</si>
  <si>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</si>
  <si>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</si>
  <si>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</si>
  <si>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</si>
  <si>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</si>
  <si>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</si>
  <si>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</si>
  <si>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</si>
  <si>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</si>
  <si>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</si>
  <si>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</si>
  <si>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</si>
  <si>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</si>
  <si>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</si>
  <si>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</si>
  <si>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</si>
  <si>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</si>
  <si>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</si>
  <si>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</si>
  <si>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</si>
  <si>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</si>
  <si>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</si>
  <si>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</si>
  <si>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</si>
  <si>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</si>
  <si>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</si>
  <si>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</si>
  <si>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</si>
  <si>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</si>
  <si>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</si>
  <si>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</si>
  <si>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</si>
  <si>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</si>
  <si>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</si>
  <si>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</si>
  <si>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</si>
  <si>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</si>
  <si>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</si>
  <si>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</si>
  <si>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</si>
  <si>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</si>
  <si>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</si>
  <si>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</si>
  <si>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</si>
  <si>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</si>
  <si>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</si>
  <si>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</si>
  <si>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</si>
  <si>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</si>
  <si>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</si>
  <si>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</si>
  <si>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</si>
  <si>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</si>
  <si>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</si>
  <si>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</si>
  <si>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</si>
  <si>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</si>
  <si>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</si>
  <si>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</si>
  <si>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</si>
  <si>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</si>
  <si>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</si>
  <si>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</si>
  <si>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</si>
  <si>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</si>
  <si>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</si>
  <si>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</si>
  <si>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</si>
  <si>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</si>
  <si>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</si>
  <si>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</si>
  <si>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</si>
  <si>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</si>
  <si>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</si>
  <si>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</si>
  <si>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</si>
  <si>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</si>
  <si>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</si>
  <si>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</si>
  <si>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</si>
  <si>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</si>
  <si>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</si>
  <si>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</si>
  <si>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</si>
  <si>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</si>
  <si>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</si>
  <si>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</si>
  <si>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</si>
  <si>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</si>
  <si>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</si>
  <si>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</si>
  <si>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</si>
  <si>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</si>
  <si>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</si>
  <si>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</si>
  <si>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</si>
  <si>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</si>
  <si>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</si>
  <si>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</si>
  <si>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</si>
  <si>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</si>
  <si>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</si>
  <si>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</si>
  <si>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</si>
  <si>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</si>
  <si>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</si>
  <si>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</si>
  <si>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</si>
  <si>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</si>
  <si>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</si>
  <si>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</si>
  <si>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</si>
  <si>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</si>
  <si>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</si>
  <si>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</si>
  <si>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</si>
  <si>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</si>
  <si>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</si>
  <si>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</si>
  <si>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</si>
  <si>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</si>
  <si>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</si>
  <si>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</si>
  <si>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</si>
  <si>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</si>
  <si>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</si>
  <si>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</si>
  <si>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</si>
  <si>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</si>
  <si>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</si>
  <si>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</si>
  <si>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</si>
  <si>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</si>
  <si>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</si>
  <si>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</si>
  <si>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</si>
  <si>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</si>
  <si>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</si>
  <si>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</si>
  <si>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</si>
  <si>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</si>
  <si>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</si>
  <si>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</si>
  <si>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</si>
  <si>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</si>
  <si>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</si>
  <si>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</si>
  <si>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</si>
  <si>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</si>
  <si>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</si>
  <si>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</si>
  <si>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</si>
  <si>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</si>
  <si>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</si>
  <si>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</si>
  <si>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</si>
  <si>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</si>
  <si>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</si>
  <si>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</si>
  <si>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</si>
  <si>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</si>
  <si>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</si>
  <si>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</si>
  <si>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</si>
  <si>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</si>
  <si>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</si>
  <si>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</si>
  <si>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</si>
  <si>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</si>
  <si>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</si>
  <si>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</si>
  <si>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</si>
  <si>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</si>
  <si>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</si>
  <si>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</si>
  <si>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</si>
  <si>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</si>
  <si>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</si>
  <si>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</si>
  <si>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</si>
  <si>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</si>
  <si>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</si>
  <si>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</si>
  <si>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</si>
  <si>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</si>
  <si>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</si>
  <si>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</si>
  <si>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</si>
  <si>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</si>
  <si>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</si>
  <si>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</si>
  <si>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</si>
  <si>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</si>
  <si>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</si>
  <si>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</si>
  <si>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</si>
  <si>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</si>
  <si>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</si>
  <si>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</si>
  <si>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</si>
  <si>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</si>
  <si>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</si>
  <si>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</si>
  <si>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</si>
  <si>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</si>
  <si>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</si>
  <si>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</si>
  <si>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</si>
  <si>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</si>
  <si>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</si>
  <si>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</si>
  <si>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</si>
  <si>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</si>
  <si>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</si>
  <si>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</si>
  <si>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</si>
  <si>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</si>
  <si>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</si>
  <si>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</si>
  <si>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</si>
  <si>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</si>
  <si>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</si>
  <si>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</si>
  <si>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</si>
  <si>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</si>
  <si>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</si>
  <si>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</si>
  <si>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</si>
  <si>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</si>
  <si>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</si>
  <si>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</si>
  <si>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</si>
  <si>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</si>
  <si>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</si>
  <si>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</si>
  <si>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</si>
  <si>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</si>
  <si>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</si>
  <si>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</si>
  <si>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</si>
  <si>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</si>
  <si>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</si>
  <si>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</si>
  <si>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</si>
  <si>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</si>
  <si>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</si>
  <si>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</si>
  <si>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</si>
  <si>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</si>
  <si>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</si>
  <si>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</si>
  <si>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</si>
  <si>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</si>
  <si>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</si>
  <si>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</si>
  <si>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</si>
  <si>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</si>
  <si>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</si>
  <si>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</si>
  <si>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</si>
  <si>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</si>
  <si>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</si>
  <si>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</si>
  <si>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</si>
  <si>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</si>
  <si>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</si>
  <si>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</si>
  <si>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</si>
  <si>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</si>
  <si>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</si>
  <si>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</si>
  <si>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</si>
  <si>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</si>
  <si>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</si>
  <si>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</si>
  <si>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</si>
  <si>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</si>
  <si>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</si>
  <si>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</si>
  <si>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</si>
  <si>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</si>
  <si>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</si>
  <si>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</si>
  <si>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</si>
  <si>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</si>
  <si>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</si>
  <si>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</si>
  <si>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</si>
  <si>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</si>
  <si>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</si>
  <si>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</si>
  <si>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</si>
  <si>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</si>
  <si>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</si>
  <si>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</si>
  <si>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</si>
  <si>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</si>
  <si>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</si>
  <si>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</si>
  <si>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</si>
  <si>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</si>
  <si>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</si>
  <si>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</si>
  <si>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</si>
  <si>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</si>
  <si>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</si>
  <si>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</si>
  <si>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</si>
  <si>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</si>
  <si>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</si>
  <si>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</si>
  <si>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</si>
  <si>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</si>
  <si>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</si>
  <si>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</si>
  <si>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</si>
  <si>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</si>
  <si>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</si>
  <si>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</si>
  <si>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</si>
  <si>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</si>
  <si>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</si>
  <si>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</si>
  <si>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</si>
  <si>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</si>
  <si>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</si>
  <si>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</si>
  <si>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</si>
  <si>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</si>
  <si>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</si>
  <si>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</si>
  <si>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</si>
  <si>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</si>
  <si>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</si>
  <si>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</si>
  <si>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</si>
  <si>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</si>
  <si>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</si>
  <si>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</si>
  <si>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</si>
  <si>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</si>
  <si>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</si>
  <si>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</si>
  <si>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</si>
  <si>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</si>
  <si>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</si>
  <si>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</si>
  <si>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</si>
  <si>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</si>
  <si>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</si>
  <si>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</si>
  <si>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</si>
  <si>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</si>
  <si>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</si>
  <si>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</si>
  <si>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</si>
  <si>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</si>
  <si>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</si>
  <si>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</si>
  <si>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</si>
  <si>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</si>
  <si>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</si>
  <si>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</si>
  <si>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</si>
  <si>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</si>
  <si>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</si>
  <si>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</si>
  <si>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</si>
  <si>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</si>
  <si>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</si>
  <si>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</si>
  <si>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</si>
  <si>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</si>
  <si>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</si>
  <si>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</si>
  <si>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</si>
  <si>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</si>
  <si>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</si>
  <si>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</si>
  <si>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</si>
  <si>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</si>
  <si>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</si>
  <si>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</si>
  <si>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</si>
  <si>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</si>
  <si>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</si>
  <si>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</si>
  <si>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</si>
  <si>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</si>
  <si>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</si>
  <si>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</si>
  <si>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</si>
  <si>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</si>
  <si>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</si>
  <si>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</si>
  <si>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</si>
  <si>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</si>
  <si>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</si>
  <si>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</si>
  <si>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</si>
  <si>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</si>
  <si>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</si>
  <si>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</si>
  <si>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</si>
  <si>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</si>
  <si>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</si>
  <si>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</si>
  <si>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</si>
  <si>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</si>
  <si>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</si>
  <si>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</si>
  <si>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</si>
  <si>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</si>
  <si>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</si>
  <si>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</si>
  <si>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</si>
  <si>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</si>
  <si>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</si>
  <si>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</si>
  <si>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</si>
  <si>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</si>
  <si>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</si>
  <si>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</si>
  <si>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</si>
  <si>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</si>
  <si>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</si>
  <si>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</si>
  <si>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</si>
  <si>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</si>
  <si>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</si>
  <si>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</si>
  <si>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</si>
  <si>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</si>
  <si>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</si>
  <si>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</si>
  <si>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</si>
  <si>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</si>
  <si>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</si>
  <si>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</si>
  <si>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</si>
  <si>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</si>
  <si>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</si>
  <si>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</si>
  <si>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</si>
  <si>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</si>
  <si>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</si>
  <si>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</si>
  <si>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</si>
  <si>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</si>
  <si>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</si>
  <si>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</si>
  <si>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</si>
  <si>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</si>
  <si>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</si>
  <si>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</si>
  <si>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</si>
  <si>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</si>
  <si>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</si>
  <si>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</si>
  <si>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</si>
  <si>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</si>
  <si>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</si>
  <si>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</si>
  <si>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</si>
  <si>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</si>
  <si>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</si>
  <si>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</si>
  <si>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</si>
  <si>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</si>
  <si>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</si>
  <si>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</si>
  <si>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</si>
  <si>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</si>
  <si>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</si>
  <si>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</si>
  <si>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</si>
  <si>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</si>
  <si>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</si>
  <si>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</si>
  <si>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</si>
  <si>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</si>
  <si>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</si>
  <si>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</si>
  <si>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</si>
  <si>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</si>
  <si>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</si>
  <si>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</si>
  <si>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</si>
  <si>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</si>
  <si>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</si>
  <si>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</si>
  <si>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</si>
  <si>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</si>
  <si>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</si>
  <si>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</si>
  <si>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</si>
  <si>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</si>
  <si>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</si>
  <si>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</si>
  <si>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</si>
  <si>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</si>
  <si>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</si>
  <si>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</si>
  <si>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</si>
  <si>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</si>
  <si>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</si>
  <si>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</si>
  <si>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</si>
  <si>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</si>
  <si>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</si>
  <si>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</si>
  <si>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</si>
  <si>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</si>
  <si>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</si>
  <si>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</si>
  <si>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</si>
  <si>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</si>
  <si>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</si>
  <si>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</si>
  <si>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</si>
  <si>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</si>
  <si>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</si>
  <si>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</si>
  <si>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</si>
  <si>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</si>
  <si>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</si>
  <si>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</si>
  <si>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</si>
  <si>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</si>
  <si>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</si>
  <si>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</si>
  <si>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</si>
  <si>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</si>
  <si>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</si>
  <si>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</si>
  <si>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</si>
  <si>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</si>
  <si>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</si>
  <si>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</si>
  <si>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</si>
  <si>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</si>
  <si>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</si>
  <si>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</si>
  <si>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</si>
  <si>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</si>
  <si>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</si>
  <si>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</si>
  <si>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</si>
  <si>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</si>
  <si>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</si>
  <si>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</si>
  <si>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</si>
  <si>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</si>
  <si>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</si>
  <si>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</si>
  <si>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</si>
  <si>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</si>
  <si>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</si>
  <si>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</si>
  <si>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</si>
  <si>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</si>
  <si>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</si>
  <si>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</si>
  <si>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</si>
  <si>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</si>
  <si>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</si>
  <si>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</si>
  <si>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</si>
  <si>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</si>
  <si>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</si>
  <si>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</si>
  <si>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</si>
  <si>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</si>
  <si>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</si>
  <si>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</si>
  <si>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</si>
  <si>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</si>
  <si>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</si>
  <si>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</si>
  <si>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</si>
  <si>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</si>
  <si>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</si>
  <si>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</si>
  <si>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</si>
  <si>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</si>
  <si>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</si>
  <si>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</si>
  <si>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</si>
  <si>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</si>
  <si>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</si>
  <si>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</si>
  <si>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</si>
  <si>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</si>
  <si>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</si>
  <si>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</si>
  <si>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</si>
  <si>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</si>
  <si>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</si>
  <si>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</si>
  <si>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</si>
  <si>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</si>
  <si>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</si>
  <si>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</si>
  <si>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</si>
  <si>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</si>
  <si>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</si>
  <si>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</si>
  <si>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</si>
  <si>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</si>
  <si>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</si>
  <si>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</si>
  <si>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</si>
  <si>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</si>
  <si>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</si>
  <si>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</si>
  <si>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</si>
  <si>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</si>
  <si>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</si>
  <si>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</si>
  <si>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</si>
  <si>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</si>
  <si>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</si>
  <si>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</si>
  <si>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</si>
  <si>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</si>
  <si>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</si>
  <si>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</si>
  <si>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</si>
  <si>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</si>
  <si>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</si>
  <si>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</si>
  <si>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</si>
  <si>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</si>
  <si>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</si>
  <si>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</si>
  <si>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</si>
  <si>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</si>
  <si>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</si>
  <si>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</si>
  <si>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</si>
  <si>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</si>
  <si>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</si>
  <si>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</si>
  <si>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</si>
  <si>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</si>
  <si>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</si>
  <si>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</si>
  <si>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</si>
  <si>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</si>
  <si>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</si>
  <si>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</si>
  <si>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</si>
  <si>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</si>
  <si>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</si>
  <si>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</si>
  <si>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</si>
  <si>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</si>
  <si>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</si>
  <si>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</si>
  <si>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</si>
  <si>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</si>
  <si>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</si>
  <si>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</si>
  <si>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</si>
  <si>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</si>
  <si>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</si>
  <si>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</si>
  <si>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</si>
  <si>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</si>
  <si>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</si>
  <si>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</si>
  <si>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</si>
  <si>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</si>
  <si>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</si>
  <si>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</si>
  <si>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</si>
  <si>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</si>
  <si>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</si>
  <si>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</si>
  <si>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</si>
  <si>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</si>
  <si>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</si>
  <si>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</si>
  <si>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</si>
  <si>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</si>
  <si>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</si>
  <si>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</si>
  <si>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</si>
  <si>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</si>
  <si>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</si>
  <si>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</si>
  <si>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</si>
  <si>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</si>
  <si>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</si>
  <si>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</si>
  <si>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</si>
  <si>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</si>
  <si>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</si>
  <si>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</si>
  <si>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</si>
  <si>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</si>
  <si>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</si>
  <si>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</si>
  <si>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</si>
  <si>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</si>
  <si>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</si>
  <si>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</si>
  <si>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</si>
  <si>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</si>
  <si>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</si>
  <si>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</si>
  <si>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</si>
  <si>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</si>
  <si>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</si>
  <si>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</si>
  <si>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</si>
  <si>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</si>
  <si>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</si>
  <si>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</si>
  <si>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</si>
  <si>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</si>
  <si>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</si>
  <si>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</si>
  <si>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</si>
  <si>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</si>
  <si>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</si>
  <si>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</si>
  <si>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</si>
  <si>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</si>
  <si>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</si>
  <si>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</si>
  <si>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</si>
  <si>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</si>
  <si>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</si>
  <si>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</si>
  <si>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</si>
  <si>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</si>
  <si>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</si>
  <si>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</si>
  <si>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</si>
  <si>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</si>
  <si>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</si>
  <si>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</si>
  <si>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</si>
  <si>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</si>
  <si>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</si>
  <si>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</si>
  <si>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</si>
  <si>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</si>
  <si>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</si>
  <si>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</si>
  <si>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</si>
  <si>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</si>
  <si>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</si>
  <si>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</si>
  <si>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</si>
  <si>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</si>
  <si>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</si>
  <si>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</si>
  <si>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</si>
  <si>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</si>
  <si>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</si>
  <si>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</si>
  <si>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</si>
  <si>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</si>
  <si>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</si>
  <si>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</si>
  <si>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</si>
  <si>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</si>
  <si>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</si>
  <si>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</si>
  <si>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</si>
  <si>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</si>
  <si>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</si>
  <si>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</si>
  <si>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</si>
  <si>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</si>
  <si>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</si>
  <si>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</si>
  <si>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</si>
  <si>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</si>
  <si>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</si>
  <si>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</si>
  <si>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</si>
  <si>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</si>
  <si>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</si>
  <si>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</si>
  <si>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</si>
  <si>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</si>
  <si>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</si>
  <si>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</si>
  <si>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</si>
  <si>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</si>
  <si>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</si>
  <si>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</si>
  <si>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</si>
  <si>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</si>
  <si>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</si>
  <si>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</si>
  <si>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</si>
  <si>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</si>
  <si>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</si>
  <si>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</si>
  <si>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</si>
  <si>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</si>
  <si>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</si>
  <si>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</si>
  <si>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</si>
  <si>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</si>
  <si>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</si>
  <si>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</si>
  <si>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</si>
  <si>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</si>
  <si>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</si>
  <si>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</si>
  <si>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</si>
  <si>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</si>
  <si>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</si>
  <si>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</si>
  <si>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</si>
  <si>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</si>
  <si>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</si>
  <si>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</si>
  <si>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</si>
  <si>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</si>
  <si>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</si>
  <si>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</si>
  <si>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</si>
  <si>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</si>
  <si>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</si>
  <si>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</si>
  <si>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</si>
  <si>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</si>
  <si>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</si>
  <si>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</si>
  <si>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</si>
  <si>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</si>
  <si>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</si>
  <si>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</si>
  <si>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</si>
  <si>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</si>
  <si>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</si>
  <si>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</si>
  <si>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</si>
  <si>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</si>
  <si>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</si>
  <si>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</si>
  <si>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</si>
  <si>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</si>
  <si>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</si>
  <si>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</si>
  <si>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</si>
  <si>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</si>
  <si>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</si>
  <si>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</si>
  <si>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</si>
  <si>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</si>
  <si>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</si>
  <si>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</si>
  <si>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</si>
  <si>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</si>
  <si>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</si>
  <si>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</si>
  <si>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</si>
  <si>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</si>
  <si>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</si>
  <si>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</si>
  <si>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</si>
  <si>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</si>
  <si>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</si>
  <si>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</si>
  <si>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</si>
  <si>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</si>
  <si>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</si>
  <si>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</si>
  <si>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</si>
  <si>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</si>
  <si>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</si>
  <si>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</si>
  <si>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</si>
  <si>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</si>
  <si>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</si>
  <si>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</si>
  <si>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</si>
  <si>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</si>
  <si>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</si>
  <si>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</si>
  <si>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</si>
  <si>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</si>
  <si>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</si>
  <si>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</si>
  <si>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</si>
  <si>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</si>
  <si>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</si>
  <si>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</si>
  <si>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</si>
  <si>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</si>
  <si>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</si>
  <si>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</si>
  <si>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</si>
  <si>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</si>
  <si>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</si>
  <si>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</si>
  <si>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</si>
  <si>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</si>
  <si>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</si>
  <si>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</si>
  <si>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</si>
  <si>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</si>
  <si>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</si>
  <si>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</si>
  <si>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</si>
  <si>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</si>
  <si>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</si>
  <si>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</si>
  <si>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</si>
  <si>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</si>
  <si>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</si>
  <si>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</si>
  <si>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</si>
  <si>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</si>
  <si>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</si>
  <si>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</si>
  <si>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</si>
  <si>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</si>
  <si>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</si>
  <si>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</si>
  <si>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</si>
  <si>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</si>
  <si>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</si>
  <si>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</si>
  <si>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</si>
  <si>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</si>
  <si>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</si>
  <si>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</si>
  <si>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</si>
  <si>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</si>
  <si>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</si>
  <si>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</si>
  <si>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</si>
  <si>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</si>
  <si>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</si>
  <si>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</si>
  <si>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</si>
  <si>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</si>
  <si>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</si>
  <si>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</si>
  <si>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</si>
  <si>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</si>
  <si>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</si>
  <si>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</si>
  <si>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</si>
  <si>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</si>
  <si>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</si>
  <si>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</si>
  <si>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</si>
  <si>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</si>
  <si>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</si>
  <si>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</si>
  <si>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</si>
  <si>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</si>
  <si>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</si>
  <si>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</si>
  <si>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</si>
  <si>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</si>
  <si>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</si>
  <si>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</si>
  <si>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</si>
  <si>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</si>
  <si>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</si>
  <si>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</si>
  <si>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</si>
  <si>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</si>
  <si>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</si>
  <si>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</si>
  <si>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</si>
  <si>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</si>
  <si>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</si>
  <si>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</si>
  <si>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</si>
  <si>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</si>
  <si>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</si>
  <si>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</si>
  <si>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</si>
  <si>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</si>
  <si>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</si>
  <si>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</si>
  <si>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</si>
  <si>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</si>
  <si>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</si>
  <si>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</si>
  <si>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</si>
  <si>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</si>
  <si>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</si>
  <si>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</si>
  <si>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</si>
  <si>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</si>
  <si>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</si>
  <si>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</si>
  <si>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</si>
  <si>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</si>
  <si>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</si>
  <si>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</si>
  <si>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</si>
  <si>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</si>
  <si>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</si>
  <si>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</si>
  <si>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</si>
  <si>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</si>
  <si>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</si>
  <si>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</si>
  <si>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</si>
  <si>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</si>
  <si>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</si>
  <si>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</si>
  <si>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</si>
  <si>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</si>
  <si>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</si>
  <si>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</si>
  <si>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</si>
  <si>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</si>
  <si>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</si>
  <si>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</si>
  <si>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</si>
  <si>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</si>
  <si>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</si>
  <si>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</si>
  <si>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</si>
  <si>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</si>
  <si>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</si>
  <si>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</si>
  <si>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</si>
  <si>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</si>
  <si>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</si>
  <si>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</si>
  <si>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</si>
  <si>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</si>
  <si>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</si>
  <si>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</si>
  <si>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</si>
  <si>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</si>
  <si>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</si>
  <si>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</si>
  <si>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</si>
  <si>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</si>
  <si>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</si>
  <si>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</si>
  <si>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</si>
  <si>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</si>
  <si>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</si>
  <si>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</si>
  <si>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</si>
  <si>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</si>
  <si>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</si>
  <si>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</si>
  <si>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</si>
  <si>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</si>
  <si>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</si>
  <si>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</si>
  <si>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</si>
  <si>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</si>
  <si>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</si>
  <si>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</si>
  <si>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</si>
  <si>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</si>
  <si>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</si>
  <si>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</si>
  <si>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</si>
  <si>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</si>
  <si>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</si>
  <si>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</si>
  <si>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</si>
  <si>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</si>
  <si>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</si>
  <si>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</si>
  <si>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</si>
  <si>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</si>
  <si>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</si>
  <si>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</si>
  <si>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</si>
  <si>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</si>
  <si>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</si>
  <si>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</si>
  <si>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</si>
  <si>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</si>
  <si>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</si>
  <si>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</si>
  <si>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</si>
  <si>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</si>
  <si>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</si>
  <si>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</si>
  <si>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</si>
  <si>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</si>
  <si>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</si>
  <si>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</si>
  <si>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</si>
  <si>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</si>
  <si>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</si>
  <si>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</si>
  <si>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</si>
  <si>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</si>
  <si>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</si>
  <si>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</si>
  <si>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</si>
  <si>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</si>
  <si>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</si>
  <si>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</si>
  <si>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</si>
  <si>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</si>
  <si>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</si>
  <si>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</si>
  <si>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</si>
  <si>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</si>
  <si>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</si>
  <si>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</si>
  <si>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</si>
  <si>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</si>
  <si>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</si>
  <si>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</si>
  <si>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</si>
  <si>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</si>
  <si>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</si>
  <si>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</si>
  <si>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</si>
  <si>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</si>
  <si>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</si>
  <si>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</si>
  <si>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</si>
  <si>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</si>
  <si>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</si>
  <si>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</si>
  <si>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</si>
  <si>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</si>
  <si>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</si>
  <si>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</si>
  <si>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</si>
  <si>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</si>
  <si>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</si>
  <si>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</si>
  <si>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</si>
  <si>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</si>
  <si>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</si>
  <si>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</si>
  <si>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</si>
  <si>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</si>
  <si>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</si>
  <si>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</si>
  <si>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</si>
  <si>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</si>
  <si>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</si>
  <si>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</si>
  <si>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</si>
  <si>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</si>
  <si>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</si>
  <si>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</si>
  <si>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</si>
  <si>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</si>
  <si>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</si>
  <si>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</si>
  <si>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</si>
  <si>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</si>
  <si>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</si>
  <si>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</si>
  <si>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</si>
  <si>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</si>
  <si>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</si>
  <si>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</si>
  <si>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</si>
  <si>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</si>
  <si>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</si>
  <si>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</si>
  <si>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</si>
  <si>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</si>
  <si>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</si>
  <si>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</si>
  <si>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</si>
  <si>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</si>
  <si>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</si>
  <si>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</si>
  <si>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</si>
  <si>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</si>
  <si>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</si>
  <si>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</si>
  <si>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</si>
  <si>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</si>
  <si>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</si>
  <si>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</si>
  <si>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</si>
  <si>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</si>
  <si>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</si>
  <si>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</si>
  <si>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</si>
  <si>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</si>
  <si>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</si>
  <si>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</si>
  <si>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</si>
  <si>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</si>
  <si>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</si>
  <si>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</si>
  <si>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</si>
  <si>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</si>
  <si>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</si>
  <si>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</si>
  <si>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</si>
  <si>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</si>
  <si>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</si>
  <si>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</si>
  <si>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</si>
  <si>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</si>
  <si>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</si>
  <si>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</si>
  <si>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</si>
  <si>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</si>
  <si>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</si>
  <si>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</si>
  <si>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</si>
  <si>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</si>
  <si>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</si>
  <si>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</si>
  <si>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</si>
  <si>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</si>
  <si>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</si>
  <si>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</si>
  <si>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</si>
  <si>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</si>
  <si>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</si>
  <si>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</si>
  <si>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</si>
  <si>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</si>
  <si>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</si>
  <si>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</si>
  <si>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</si>
  <si>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</si>
  <si>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</si>
  <si>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</si>
  <si>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</si>
  <si>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</si>
  <si>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</si>
  <si>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</si>
  <si>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</si>
  <si>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</si>
  <si>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</si>
  <si>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</si>
  <si>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</si>
  <si>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</si>
  <si>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</si>
  <si>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</si>
  <si>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</si>
  <si>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</si>
  <si>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</si>
  <si>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</si>
  <si>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</si>
  <si>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</si>
  <si>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</si>
  <si>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</si>
  <si>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</si>
  <si>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</si>
  <si>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</si>
  <si>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</si>
  <si>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</si>
  <si>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</si>
  <si>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</si>
  <si>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</si>
  <si>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</si>
  <si>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</si>
  <si>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</si>
  <si>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</si>
  <si>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</si>
  <si>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</si>
  <si>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</si>
  <si>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</si>
  <si>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</si>
  <si>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</si>
  <si>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</si>
  <si>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</si>
  <si>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</si>
  <si>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</si>
  <si>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</si>
  <si>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</si>
  <si>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</si>
  <si>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</si>
  <si>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</si>
  <si>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</si>
  <si>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</si>
  <si>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</si>
  <si>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</si>
  <si>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</si>
  <si>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</si>
  <si>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</si>
  <si>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</si>
  <si>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</si>
  <si>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</si>
  <si>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</si>
  <si>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</si>
  <si>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</si>
  <si>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</si>
  <si>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</si>
  <si>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</si>
  <si>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</si>
  <si>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</si>
  <si>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</si>
  <si>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</si>
  <si>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</si>
  <si>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</si>
  <si>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</si>
  <si>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</si>
  <si>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</si>
  <si>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</si>
  <si>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</si>
  <si>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</si>
  <si>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</si>
  <si>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</si>
  <si>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</si>
  <si>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</si>
  <si>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</si>
  <si>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</si>
  <si>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</si>
  <si>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</si>
  <si>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</si>
  <si>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</si>
  <si>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</si>
  <si>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</si>
  <si>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</si>
  <si>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</si>
  <si>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</si>
  <si>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</si>
  <si>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</si>
  <si>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</si>
  <si>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</si>
  <si>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</si>
  <si>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</si>
  <si>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</si>
  <si>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</si>
  <si>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</si>
  <si>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</si>
  <si>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</si>
  <si>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</si>
  <si>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</si>
  <si>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</si>
  <si>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</si>
  <si>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</si>
  <si>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</si>
  <si>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</si>
  <si>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</si>
  <si>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</si>
  <si>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</si>
  <si>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</si>
  <si>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</si>
  <si>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</si>
  <si>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</si>
  <si>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</si>
  <si>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</si>
  <si>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</si>
  <si>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</si>
  <si>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</si>
  <si>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</si>
  <si>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</si>
  <si>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</si>
  <si>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</si>
  <si>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</si>
  <si>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</si>
  <si>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</si>
  <si>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</si>
  <si>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</si>
  <si>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</si>
  <si>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</si>
  <si>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</si>
  <si>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</si>
  <si>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</si>
  <si>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</si>
  <si>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</si>
  <si>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</si>
  <si>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</si>
  <si>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</si>
  <si>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</si>
  <si>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</si>
  <si>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</si>
  <si>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</si>
  <si>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</si>
  <si>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</si>
  <si>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</si>
  <si>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</si>
  <si>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</si>
  <si>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</si>
  <si>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</si>
  <si>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</si>
  <si>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</si>
  <si>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</si>
  <si>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</si>
  <si>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</si>
  <si>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</si>
  <si>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</si>
  <si>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</si>
  <si>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</si>
  <si>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</si>
  <si>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</si>
  <si>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</si>
  <si>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</si>
  <si>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</si>
  <si>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</si>
  <si>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</si>
  <si>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</si>
  <si>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</si>
  <si>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</si>
  <si>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</si>
  <si>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</si>
  <si>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</si>
  <si>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</si>
  <si>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</si>
  <si>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</si>
  <si>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</si>
  <si>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</si>
  <si>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</si>
  <si>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</si>
  <si>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</si>
  <si>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</si>
  <si>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</si>
  <si>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</si>
  <si>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</si>
  <si>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</si>
  <si>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</si>
  <si>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</si>
  <si>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</si>
  <si>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</si>
  <si>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</si>
  <si>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</si>
  <si>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</si>
  <si>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</si>
  <si>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</si>
  <si>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</si>
  <si>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</si>
  <si>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</si>
  <si>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</si>
  <si>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</si>
  <si>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</si>
  <si>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</si>
  <si>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</si>
  <si>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</si>
  <si>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</si>
  <si>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</si>
  <si>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</si>
  <si>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</si>
  <si>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</si>
  <si>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</si>
  <si>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</si>
  <si>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</si>
  <si>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</si>
  <si>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</si>
  <si>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</si>
  <si>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</si>
  <si>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</si>
  <si>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</si>
  <si>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</si>
  <si>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</si>
  <si>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</si>
  <si>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</si>
  <si>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</si>
  <si>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</si>
  <si>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</si>
  <si>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</si>
  <si>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</si>
  <si>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</si>
  <si>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</si>
  <si>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</si>
  <si>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</si>
  <si>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</si>
  <si>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</si>
  <si>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</si>
  <si>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</si>
  <si>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</si>
  <si>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</si>
  <si>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</si>
  <si>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</si>
  <si>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</si>
  <si>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</si>
  <si>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</si>
  <si>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</si>
  <si>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</si>
  <si>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</si>
  <si>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</si>
  <si>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</si>
  <si>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</si>
  <si>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</si>
  <si>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</si>
  <si>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</si>
  <si>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</si>
  <si>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</si>
  <si>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</si>
  <si>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</si>
  <si>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</si>
  <si>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</si>
  <si>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</si>
  <si>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</si>
  <si>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</si>
  <si>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</si>
  <si>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</si>
  <si>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</si>
  <si>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</si>
  <si>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</si>
  <si>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</si>
  <si>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</si>
  <si>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</si>
  <si>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</si>
  <si>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</si>
  <si>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</si>
  <si>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</si>
  <si>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</si>
  <si>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</si>
  <si>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</si>
  <si>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</si>
  <si>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</si>
  <si>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</si>
  <si>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</si>
  <si>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</si>
  <si>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</si>
  <si>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</si>
  <si>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</si>
  <si>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</si>
  <si>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</si>
  <si>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</si>
  <si>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</si>
  <si>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</si>
  <si>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</si>
  <si>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</si>
  <si>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</si>
  <si>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</si>
  <si>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</si>
  <si>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</si>
  <si>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</si>
  <si>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</si>
  <si>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</si>
  <si>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</si>
  <si>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</si>
  <si>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</si>
  <si>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</si>
  <si>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</si>
  <si>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</si>
  <si>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</si>
  <si>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</si>
  <si>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</si>
  <si>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</si>
  <si>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</si>
  <si>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</si>
  <si>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</si>
  <si>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</si>
  <si>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</si>
  <si>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</si>
  <si>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</si>
  <si>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</si>
  <si>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</si>
  <si>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</si>
  <si>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</si>
  <si>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</si>
  <si>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</si>
  <si>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</si>
  <si>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</si>
  <si>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</si>
  <si>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</si>
  <si>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</si>
  <si>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</si>
  <si>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</si>
  <si>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</si>
  <si>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</si>
  <si>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</si>
  <si>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</si>
  <si>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</si>
  <si>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</si>
  <si>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</si>
  <si>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</si>
  <si>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</si>
  <si>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</si>
  <si>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</si>
  <si>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</si>
  <si>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</si>
  <si>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</si>
  <si>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</si>
  <si>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</si>
  <si>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</si>
  <si>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</si>
  <si>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</si>
  <si>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</si>
  <si>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</si>
  <si>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</si>
  <si>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</si>
  <si>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</si>
  <si>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</si>
  <si>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</si>
  <si>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</si>
  <si>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</si>
  <si>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</si>
  <si>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</si>
  <si>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</si>
  <si>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</si>
  <si>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</si>
  <si>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</si>
  <si>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</si>
  <si>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</si>
  <si>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</si>
  <si>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</si>
  <si>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</si>
  <si>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</si>
  <si>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</si>
  <si>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</si>
  <si>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</si>
  <si>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</si>
  <si>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</si>
  <si>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</si>
  <si>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</si>
  <si>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</si>
  <si>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</si>
  <si>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</si>
  <si>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</si>
  <si>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</si>
  <si>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</si>
  <si>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</si>
  <si>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</si>
  <si>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</si>
  <si>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</si>
  <si>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</si>
  <si>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</si>
  <si>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</si>
  <si>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</si>
  <si>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</si>
  <si>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</si>
  <si>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</si>
  <si>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</si>
  <si>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</si>
  <si>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</si>
  <si>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</si>
  <si>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</si>
  <si>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</si>
  <si>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</si>
  <si>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</si>
  <si>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</si>
  <si>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</si>
  <si>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</si>
  <si>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</si>
  <si>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</si>
  <si>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</si>
  <si>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</si>
  <si>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</si>
  <si>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</si>
  <si>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</si>
  <si>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</si>
  <si>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</si>
  <si>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</si>
  <si>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</si>
  <si>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</si>
  <si>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</si>
  <si>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</si>
  <si>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</si>
  <si>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</si>
  <si>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</si>
  <si>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</si>
  <si>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</si>
  <si>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</si>
  <si>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</si>
  <si>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</si>
  <si>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</si>
  <si>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</si>
  <si>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</si>
  <si>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</si>
  <si>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</si>
  <si>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</si>
  <si>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</si>
  <si>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</si>
  <si>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</si>
  <si>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</si>
  <si>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</si>
  <si>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</si>
  <si>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</si>
  <si>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</si>
  <si>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</si>
  <si>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</si>
  <si>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</si>
  <si>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</si>
  <si>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</si>
  <si>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</si>
  <si>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</si>
  <si>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</si>
  <si>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</si>
  <si>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</si>
  <si>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</si>
  <si>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</si>
  <si>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</si>
  <si>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</si>
  <si>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</si>
  <si>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</si>
  <si>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</si>
  <si>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</si>
  <si>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</si>
  <si>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</si>
  <si>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</si>
  <si>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</si>
  <si>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</si>
  <si>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</si>
  <si>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</si>
  <si>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</si>
  <si>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</si>
  <si>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</si>
  <si>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</si>
  <si>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</si>
  <si>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</si>
  <si>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</si>
  <si>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</si>
  <si>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</si>
  <si>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</si>
  <si>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</si>
  <si>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</si>
  <si>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</si>
  <si>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</si>
  <si>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</si>
  <si>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</si>
  <si>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</si>
  <si>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</si>
  <si>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</si>
  <si>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</si>
  <si>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</si>
  <si>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</si>
  <si>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</si>
  <si>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</si>
  <si>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</si>
  <si>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</si>
  <si>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</si>
  <si>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</si>
  <si>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</si>
  <si>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</si>
  <si>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</si>
  <si>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</si>
  <si>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</si>
  <si>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</si>
  <si>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</si>
  <si>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</si>
  <si>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</si>
  <si>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</si>
  <si>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</si>
  <si>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</si>
  <si>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</si>
  <si>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</si>
  <si>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</si>
  <si>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</si>
  <si>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</si>
  <si>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</si>
  <si>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</si>
  <si>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</si>
  <si>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</si>
  <si>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</si>
  <si>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</si>
  <si>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</si>
  <si>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</si>
  <si>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</si>
  <si>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</si>
  <si>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</si>
  <si>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</si>
  <si>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</si>
  <si>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</si>
  <si>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</si>
  <si>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</si>
  <si>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</si>
  <si>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</si>
  <si>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</si>
  <si>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</si>
  <si>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</si>
  <si>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</si>
  <si>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</si>
  <si>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</si>
  <si>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</si>
  <si>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</si>
  <si>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</si>
  <si>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</si>
  <si>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</si>
  <si>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</si>
  <si>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</si>
  <si>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</si>
  <si>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</si>
  <si>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</si>
  <si>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</si>
  <si>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</si>
  <si>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</si>
  <si>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</si>
  <si>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</si>
  <si>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</si>
  <si>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</si>
  <si>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</si>
  <si>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</si>
  <si>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</si>
  <si>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</si>
  <si>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</si>
  <si>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</si>
  <si>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</si>
  <si>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</si>
  <si>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</si>
  <si>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</si>
  <si>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</si>
  <si>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</si>
  <si>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</si>
  <si>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</si>
  <si>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</si>
  <si>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</si>
  <si>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</si>
  <si>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</si>
  <si>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</si>
  <si>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</si>
  <si>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</si>
  <si>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</si>
  <si>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</si>
  <si>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</si>
  <si>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</si>
  <si>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</si>
  <si>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</si>
  <si>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</si>
  <si>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</si>
  <si>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</si>
  <si>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</si>
  <si>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</si>
  <si>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</si>
  <si>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</si>
  <si>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</si>
  <si>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</si>
  <si>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</si>
  <si>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</si>
  <si>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</si>
  <si>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</si>
  <si>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</si>
  <si>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</si>
  <si>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</si>
  <si>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</si>
  <si>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</si>
  <si>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</si>
  <si>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</si>
  <si>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</si>
  <si>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</si>
  <si>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</si>
  <si>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</si>
  <si>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</si>
  <si>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</si>
  <si>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</si>
  <si>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</si>
  <si>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</si>
  <si>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</si>
  <si>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</si>
  <si>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</si>
  <si>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</si>
  <si>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</si>
  <si>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</si>
  <si>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</si>
  <si>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</si>
  <si>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</si>
  <si>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</si>
  <si>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</si>
  <si>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</si>
  <si>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</si>
  <si>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</si>
  <si>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</si>
  <si>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</si>
  <si>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</si>
  <si>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</si>
  <si>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</si>
  <si>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</si>
  <si>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</si>
  <si>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</si>
  <si>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</si>
  <si>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</si>
  <si>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</si>
  <si>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</si>
  <si>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</si>
  <si>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</si>
  <si>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</si>
  <si>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</si>
  <si>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</si>
  <si>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</si>
  <si>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</si>
  <si>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</si>
  <si>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</si>
  <si>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</si>
  <si>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</si>
  <si>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</si>
  <si>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</si>
  <si>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</si>
  <si>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</si>
  <si>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</si>
  <si>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</si>
  <si>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</si>
  <si>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</si>
  <si>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</si>
  <si>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</si>
  <si>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</si>
  <si>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</si>
  <si>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</si>
  <si>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</si>
  <si>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</si>
  <si>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</si>
  <si>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</si>
  <si>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</si>
  <si>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</si>
  <si>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</si>
  <si>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</si>
  <si>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</si>
  <si>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</si>
  <si>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</si>
  <si>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</si>
  <si>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</si>
  <si>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</si>
  <si>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</si>
  <si>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</si>
  <si>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</si>
  <si>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</si>
  <si>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</si>
  <si>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</si>
  <si>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</si>
  <si>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</si>
  <si>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</si>
  <si>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</si>
  <si>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</si>
  <si>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</si>
  <si>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</si>
  <si>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</si>
  <si>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</si>
  <si>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</si>
  <si>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</si>
  <si>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</si>
  <si>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</si>
  <si>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</si>
  <si>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</si>
  <si>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</si>
  <si>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</si>
  <si>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</si>
  <si>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</si>
  <si>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</si>
  <si>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</si>
  <si>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</si>
  <si>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</si>
  <si>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</si>
  <si>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</si>
  <si>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</si>
  <si>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</si>
  <si>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</si>
  <si>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</si>
  <si>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</si>
  <si>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</si>
  <si>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</si>
  <si>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</si>
  <si>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</si>
  <si>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</si>
  <si>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</si>
  <si>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</si>
  <si>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</si>
  <si>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</si>
  <si>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</si>
  <si>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</si>
  <si>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</si>
  <si>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</si>
  <si>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</si>
  <si>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</si>
  <si>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</si>
  <si>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</si>
  <si>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</si>
  <si>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</si>
  <si>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</si>
  <si>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</si>
  <si>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</si>
  <si>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</si>
  <si>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</si>
  <si>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</si>
  <si>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</si>
  <si>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</si>
  <si>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</si>
  <si>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</si>
  <si>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</si>
  <si>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</si>
  <si>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</si>
  <si>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</si>
  <si>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</si>
  <si>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</si>
  <si>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</si>
  <si>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</si>
  <si>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</si>
  <si>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</si>
  <si>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</si>
  <si>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</si>
  <si>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</si>
  <si>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</si>
  <si>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</si>
  <si>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</si>
  <si>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</si>
  <si>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</si>
  <si>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</si>
  <si>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</si>
  <si>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</si>
  <si>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</si>
  <si>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</si>
  <si>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</si>
  <si>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</si>
  <si>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</si>
  <si>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</si>
  <si>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</si>
  <si>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</si>
  <si>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</si>
  <si>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</si>
  <si>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</si>
  <si>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</si>
  <si>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</si>
  <si>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</si>
  <si>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</si>
  <si>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</si>
  <si>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</si>
  <si>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</si>
  <si>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</si>
  <si>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</si>
  <si>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</si>
  <si>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</si>
  <si>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</si>
  <si>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</si>
  <si>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</si>
  <si>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</si>
  <si>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</si>
  <si>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</si>
  <si>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</si>
  <si>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</si>
  <si>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</si>
  <si>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</si>
  <si>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</si>
  <si>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</si>
  <si>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</si>
  <si>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</si>
  <si>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</si>
  <si>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</si>
  <si>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</si>
  <si>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</si>
  <si>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</si>
  <si>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</si>
  <si>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</si>
  <si>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</si>
  <si>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</si>
  <si>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</si>
  <si>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</si>
  <si>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</si>
  <si>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</si>
  <si>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</si>
  <si>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</si>
  <si>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</si>
  <si>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</si>
  <si>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</si>
  <si>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</si>
  <si>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</si>
  <si>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</si>
  <si>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</si>
  <si>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</si>
  <si>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</si>
  <si>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</si>
  <si>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</si>
  <si>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</si>
  <si>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</si>
  <si>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</si>
  <si>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</si>
  <si>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</si>
  <si>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</si>
  <si>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</si>
  <si>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</si>
  <si>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</si>
  <si>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</si>
  <si>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</si>
  <si>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</si>
  <si>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</si>
  <si>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</si>
  <si>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</si>
  <si>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</si>
  <si>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</si>
  <si>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</si>
  <si>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</si>
  <si>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</si>
  <si>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</si>
  <si>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</si>
  <si>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</si>
  <si>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</si>
  <si>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</si>
  <si>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</si>
  <si>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</si>
  <si>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</si>
  <si>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</si>
  <si>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</si>
  <si>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</si>
  <si>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</si>
  <si>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</si>
  <si>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</si>
  <si>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</si>
  <si>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</si>
  <si>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</si>
  <si>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</si>
  <si>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</si>
  <si>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</si>
  <si>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</si>
  <si>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</si>
  <si>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</si>
  <si>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</si>
  <si>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</si>
  <si>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</si>
  <si>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</si>
  <si>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</si>
  <si>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</si>
  <si>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</si>
  <si>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</si>
  <si>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</si>
  <si>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</si>
  <si>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</si>
  <si>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</si>
  <si>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</si>
  <si>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</si>
  <si>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</si>
  <si>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</si>
  <si>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</si>
  <si>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</si>
  <si>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</si>
  <si>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</si>
  <si>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</si>
  <si>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</si>
  <si>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</si>
  <si>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</si>
  <si>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</si>
  <si>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</si>
  <si>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</si>
  <si>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</si>
  <si>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</si>
  <si>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</si>
  <si>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</si>
  <si>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</si>
  <si>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</si>
  <si>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</si>
  <si>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</si>
  <si>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</si>
  <si>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</si>
  <si>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</si>
  <si>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</si>
  <si>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</si>
  <si>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</si>
  <si>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</si>
  <si>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</si>
  <si>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</si>
  <si>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</si>
  <si>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</si>
  <si>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</si>
  <si>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</si>
  <si>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</si>
  <si>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</si>
  <si>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</si>
  <si>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</si>
  <si>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</si>
  <si>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</si>
  <si>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</si>
  <si>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</si>
  <si>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</si>
  <si>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</si>
  <si>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</si>
  <si>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</si>
  <si>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</si>
  <si>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</si>
  <si>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</si>
  <si>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</si>
  <si>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</si>
  <si>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</si>
  <si>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</si>
  <si>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</si>
  <si>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</si>
  <si>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</si>
  <si>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</si>
  <si>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</si>
  <si>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</si>
  <si>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</si>
  <si>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</si>
  <si>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</si>
  <si>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</si>
  <si>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</si>
  <si>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</si>
  <si>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</si>
  <si>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</si>
  <si>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</si>
  <si>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</si>
  <si>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</si>
  <si>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</si>
  <si>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</si>
  <si>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</si>
  <si>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</si>
  <si>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</si>
  <si>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</si>
  <si>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</si>
  <si>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</si>
  <si>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</si>
  <si>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</si>
  <si>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</si>
  <si>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</si>
  <si>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</si>
  <si>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</si>
  <si>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</si>
  <si>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</si>
  <si>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</si>
  <si>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</si>
  <si>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</si>
  <si>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</si>
  <si>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</si>
  <si>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</si>
  <si>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</si>
  <si>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</si>
  <si>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</si>
  <si>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</si>
  <si>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</si>
  <si>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</si>
  <si>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</si>
  <si>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</si>
  <si>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</si>
  <si>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</si>
  <si>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</si>
  <si>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</si>
  <si>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</si>
  <si>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</si>
  <si>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</si>
  <si>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</si>
  <si>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</si>
  <si>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</si>
  <si>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</si>
  <si>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</si>
  <si>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</si>
  <si>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</si>
  <si>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</si>
  <si>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</si>
  <si>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</si>
  <si>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</si>
  <si>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</si>
  <si>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</si>
  <si>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</si>
  <si>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</si>
  <si>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</si>
  <si>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</si>
  <si>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</si>
  <si>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</si>
  <si>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</si>
  <si>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</si>
  <si>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</si>
  <si>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</si>
  <si>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</si>
  <si>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</si>
  <si>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</si>
  <si>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</si>
  <si>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</si>
  <si>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</si>
  <si>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</si>
  <si>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</si>
  <si>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</si>
  <si>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</si>
  <si>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</si>
  <si>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</si>
  <si>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</si>
  <si>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</si>
  <si>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</si>
  <si>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</si>
  <si>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</si>
  <si>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</si>
  <si>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</si>
  <si>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</si>
  <si>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</si>
  <si>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</si>
  <si>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</si>
  <si>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</si>
  <si>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</si>
  <si>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</si>
  <si>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</si>
  <si>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</si>
  <si>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</si>
  <si>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</si>
  <si>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</si>
  <si>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</si>
  <si>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</si>
  <si>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</si>
  <si>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</si>
  <si>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</si>
  <si>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</si>
  <si>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</si>
  <si>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</si>
  <si>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</si>
  <si>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</si>
  <si>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</si>
  <si>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</si>
  <si>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</si>
  <si>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</si>
  <si>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</si>
  <si>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</si>
  <si>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</si>
  <si>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</si>
  <si>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</si>
  <si>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</si>
  <si>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</si>
  <si>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</si>
  <si>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</si>
  <si>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</si>
  <si>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</si>
  <si>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</si>
  <si>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</si>
  <si>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</si>
  <si>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</si>
  <si>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</si>
  <si>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</si>
  <si>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</si>
  <si>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</si>
  <si>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</si>
  <si>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</si>
  <si>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</si>
  <si>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</si>
  <si>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</si>
  <si>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</si>
  <si>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</si>
  <si>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</si>
  <si>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</si>
  <si>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</si>
  <si>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</si>
  <si>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</si>
  <si>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</si>
  <si>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</si>
  <si>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</si>
  <si>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</si>
  <si>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</si>
  <si>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</si>
  <si>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</si>
  <si>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</si>
  <si>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</si>
  <si>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</si>
  <si>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</si>
  <si>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</si>
  <si>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</si>
  <si>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</si>
  <si>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</si>
  <si>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</si>
  <si>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</si>
  <si>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</si>
  <si>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</si>
  <si>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</si>
  <si>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</si>
  <si>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</si>
  <si>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</si>
  <si>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</si>
  <si>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</si>
  <si>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</si>
  <si>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</si>
  <si>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</si>
  <si>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</si>
  <si>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</si>
  <si>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</si>
  <si>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</si>
  <si>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</si>
  <si>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</si>
  <si>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</si>
  <si>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</si>
  <si>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</si>
  <si>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</si>
  <si>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</si>
  <si>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</si>
  <si>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</si>
  <si>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</si>
  <si>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</si>
  <si>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</si>
  <si>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</si>
  <si>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</si>
  <si>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</si>
  <si>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</si>
  <si>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</si>
  <si>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</si>
  <si>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</si>
  <si>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</si>
  <si>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</si>
  <si>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</si>
  <si>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</si>
  <si>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</si>
  <si>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</si>
  <si>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</si>
  <si>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</si>
  <si>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</si>
  <si>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</si>
  <si>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</si>
  <si>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</si>
  <si>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</si>
  <si>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</si>
  <si>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</si>
  <si>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</si>
  <si>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</si>
  <si>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</si>
  <si>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</si>
  <si>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</si>
  <si>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</si>
  <si>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</si>
  <si>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</si>
  <si>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</si>
  <si>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</si>
  <si>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</si>
  <si>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</si>
  <si>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</si>
  <si>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</si>
  <si>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</si>
  <si>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</si>
  <si>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</si>
  <si>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</si>
  <si>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</si>
  <si>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</si>
  <si>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</si>
  <si>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</si>
  <si>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</si>
  <si>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</si>
  <si>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</si>
  <si>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</si>
  <si>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</si>
  <si>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</si>
  <si>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</si>
  <si>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</si>
  <si>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</si>
  <si>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</si>
  <si>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</si>
  <si>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</si>
  <si>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</si>
  <si>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</si>
  <si>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</si>
  <si>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</si>
  <si>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</si>
  <si>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</si>
  <si>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</si>
  <si>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</si>
  <si>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</si>
  <si>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</si>
  <si>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</si>
  <si>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</si>
  <si>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</si>
  <si>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</si>
  <si>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</si>
  <si>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</si>
  <si>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</si>
  <si>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</si>
  <si>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</si>
  <si>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</si>
  <si>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</si>
  <si>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</si>
  <si>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</si>
  <si>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</si>
  <si>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</si>
  <si>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</si>
  <si>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</si>
  <si>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</si>
  <si>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</si>
  <si>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</si>
  <si>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</si>
  <si>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</si>
  <si>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</si>
  <si>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</si>
  <si>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</si>
  <si>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</si>
  <si>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</si>
  <si>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</si>
  <si>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</si>
  <si>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</si>
  <si>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</si>
  <si>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</si>
  <si>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</si>
  <si>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</si>
  <si>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</si>
  <si>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</si>
  <si>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</si>
  <si>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</si>
  <si>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</si>
  <si>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</si>
  <si>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</si>
  <si>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</si>
  <si>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</si>
  <si>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</si>
  <si>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</si>
  <si>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</si>
  <si>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</si>
  <si>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</si>
  <si>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</si>
  <si>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</si>
  <si>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</si>
  <si>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</si>
  <si>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</si>
  <si>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</si>
  <si>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</si>
  <si>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</si>
  <si>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</si>
  <si>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</si>
  <si>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</si>
  <si>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</si>
  <si>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</si>
  <si>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</si>
  <si>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</si>
  <si>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</si>
  <si>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</si>
  <si>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</si>
  <si>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</si>
  <si>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</si>
  <si>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</si>
  <si>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</si>
  <si>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</si>
  <si>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</si>
  <si>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</si>
  <si>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</si>
  <si>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</si>
  <si>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</si>
  <si>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</si>
  <si>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</si>
  <si>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</si>
  <si>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</si>
  <si>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</si>
  <si>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</si>
  <si>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</si>
  <si>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</si>
  <si>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</si>
  <si>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</si>
  <si>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</si>
  <si>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</si>
  <si>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</si>
  <si>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</si>
  <si>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</si>
  <si>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</si>
  <si>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</si>
  <si>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</si>
  <si>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</si>
  <si>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</si>
  <si>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</si>
  <si>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</si>
  <si>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</si>
  <si>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</si>
  <si>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</si>
  <si>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</si>
  <si>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</si>
  <si>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</si>
  <si>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</si>
  <si>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</si>
  <si>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</si>
  <si>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</si>
  <si>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</si>
  <si>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</si>
  <si>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</si>
  <si>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</si>
  <si>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</si>
  <si>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</si>
  <si>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</si>
  <si>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</si>
  <si>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</si>
  <si>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</si>
  <si>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</si>
  <si>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</si>
  <si>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</si>
  <si>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</si>
  <si>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</si>
  <si>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</si>
  <si>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</si>
  <si>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</si>
  <si>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</si>
  <si>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</si>
  <si>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</si>
  <si>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</si>
  <si>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</si>
  <si>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</si>
  <si>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</si>
  <si>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</si>
  <si>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</si>
  <si>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</si>
  <si>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</si>
  <si>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</si>
  <si>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</si>
  <si>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</si>
  <si>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</si>
  <si>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</si>
  <si>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</si>
  <si>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</si>
  <si>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</si>
  <si>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</si>
  <si>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</si>
  <si>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</si>
  <si>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</si>
  <si>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</si>
  <si>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</si>
  <si>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</si>
  <si>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</si>
  <si>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</si>
  <si>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</si>
  <si>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</si>
  <si>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</si>
  <si>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</si>
  <si>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</si>
  <si>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</si>
  <si>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</si>
  <si>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</si>
  <si>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</si>
  <si>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</si>
  <si>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</si>
  <si>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</si>
  <si>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</si>
  <si>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</si>
  <si>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</si>
  <si>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</si>
  <si>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</si>
  <si>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</si>
  <si>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</si>
  <si>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</si>
  <si>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</si>
  <si>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</si>
  <si>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</si>
  <si>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</si>
  <si>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</si>
  <si>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</si>
  <si>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</si>
  <si>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</si>
  <si>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</si>
  <si>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</si>
  <si>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</si>
  <si>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</si>
  <si>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</si>
  <si>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</si>
  <si>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</si>
  <si>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</si>
  <si>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</si>
  <si>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</si>
  <si>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</si>
  <si>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</si>
  <si>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</si>
  <si>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</si>
  <si>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</si>
  <si>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</si>
  <si>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</si>
  <si>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</si>
  <si>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</si>
  <si>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</si>
  <si>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</si>
  <si>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</si>
  <si>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</si>
  <si>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</si>
  <si>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</si>
  <si>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</si>
  <si>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</si>
  <si>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</si>
  <si>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</si>
  <si>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</si>
  <si>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</si>
  <si>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</si>
  <si>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</si>
  <si>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</si>
  <si>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</si>
  <si>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</si>
  <si>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</si>
  <si>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</si>
  <si>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</si>
  <si>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</si>
  <si>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</si>
  <si>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</si>
  <si>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</si>
  <si>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</si>
  <si>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</si>
  <si>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</si>
  <si>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</si>
  <si>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</si>
  <si>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</si>
  <si>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</si>
  <si>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</si>
  <si>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</si>
  <si>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</si>
  <si>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</si>
  <si>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</si>
  <si>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</si>
  <si>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</si>
  <si>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</si>
  <si>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</si>
  <si>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</si>
  <si>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</si>
  <si>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</si>
  <si>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</si>
  <si>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</si>
  <si>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</si>
  <si>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</si>
  <si>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</si>
  <si>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</si>
  <si>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</si>
  <si>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</si>
  <si>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</si>
  <si>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</si>
  <si>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</si>
  <si>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</si>
  <si>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</si>
  <si>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</si>
  <si>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</si>
  <si>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</si>
  <si>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</si>
  <si>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</si>
  <si>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</si>
  <si>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</si>
  <si>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</si>
  <si>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</si>
  <si>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</si>
  <si>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</si>
  <si>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</si>
  <si>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</si>
  <si>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</si>
  <si>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</si>
  <si>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</si>
  <si>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</si>
  <si>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</si>
  <si>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</si>
  <si>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</si>
  <si>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</si>
  <si>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</si>
  <si>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</si>
  <si>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</si>
  <si>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</si>
  <si>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</si>
  <si>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</si>
  <si>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</si>
  <si>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</si>
  <si>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</si>
  <si>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</si>
  <si>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</si>
  <si>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</si>
  <si>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</si>
  <si>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</si>
  <si>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</si>
  <si>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</si>
  <si>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</si>
  <si>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</si>
  <si>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</si>
  <si>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</si>
  <si>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</si>
  <si>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</si>
  <si>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</si>
  <si>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</si>
  <si>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</si>
  <si>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</si>
  <si>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</si>
  <si>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</si>
  <si>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</si>
  <si>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</si>
  <si>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</si>
  <si>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</si>
  <si>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</si>
  <si>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</si>
  <si>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</si>
  <si>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</si>
  <si>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</si>
  <si>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</si>
  <si>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</si>
  <si>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</si>
  <si>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</si>
  <si>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</si>
  <si>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</si>
  <si>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</si>
  <si>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</si>
  <si>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</si>
  <si>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</si>
  <si>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</si>
  <si>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</si>
  <si>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</si>
  <si>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</si>
  <si>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</si>
  <si>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</si>
  <si>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</si>
  <si>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</si>
  <si>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</si>
  <si>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</si>
  <si>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</si>
  <si>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</si>
  <si>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</si>
  <si>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</si>
  <si>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</si>
  <si>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</si>
  <si>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</si>
  <si>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</si>
  <si>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</si>
  <si>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</si>
  <si>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</si>
  <si>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</si>
  <si>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</si>
  <si>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</si>
  <si>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</si>
  <si>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</si>
  <si>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</si>
  <si>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</si>
  <si>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</si>
  <si>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</si>
  <si>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</si>
  <si>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</si>
  <si>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</si>
  <si>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</si>
  <si>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</si>
  <si>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</si>
  <si>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</si>
  <si>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</si>
  <si>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</si>
  <si>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</si>
  <si>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</si>
  <si>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</si>
  <si>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</si>
  <si>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</si>
  <si>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</si>
  <si>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</si>
  <si>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</si>
  <si>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</si>
  <si>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</si>
  <si>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</si>
  <si>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</si>
  <si>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</si>
  <si>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</si>
  <si>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</si>
  <si>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</si>
  <si>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</si>
  <si>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</si>
  <si>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</si>
  <si>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</si>
  <si>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</si>
  <si>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</si>
  <si>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</si>
  <si>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</si>
  <si>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</si>
  <si>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</si>
  <si>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</si>
  <si>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</si>
  <si>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</si>
  <si>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</si>
  <si>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</si>
  <si>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</si>
  <si>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</si>
  <si>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</si>
  <si>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</si>
  <si>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</si>
  <si>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</si>
  <si>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</si>
  <si>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</si>
  <si>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</si>
  <si>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</si>
  <si>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</si>
  <si>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</si>
  <si>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</si>
  <si>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</si>
  <si>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</si>
  <si>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</si>
  <si>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</si>
  <si>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</si>
  <si>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</si>
  <si>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</si>
  <si>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</si>
  <si>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</si>
  <si>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</si>
  <si>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</si>
  <si>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</si>
  <si>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</si>
  <si>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</si>
  <si>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</si>
  <si>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</si>
  <si>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</si>
  <si>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</si>
  <si>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</si>
  <si>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</si>
  <si>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</si>
  <si>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</si>
  <si>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</si>
  <si>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</si>
  <si>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</si>
  <si>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</si>
  <si>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</si>
  <si>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</si>
  <si>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</si>
  <si>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</si>
  <si>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</si>
  <si>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</si>
  <si>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</si>
  <si>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</si>
  <si>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</si>
  <si>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</si>
  <si>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</si>
  <si>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</si>
  <si>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</si>
  <si>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</si>
  <si>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</si>
  <si>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</si>
  <si>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</si>
  <si>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</si>
  <si>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</si>
  <si>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</si>
  <si>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</si>
  <si>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</si>
  <si>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</si>
  <si>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</si>
  <si>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</si>
  <si>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</si>
  <si>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</si>
  <si>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</si>
  <si>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</si>
  <si>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</si>
  <si>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</si>
  <si>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</si>
  <si>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</si>
  <si>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</si>
  <si>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</si>
  <si>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</si>
  <si>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</si>
  <si>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</si>
  <si>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</si>
  <si>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</si>
  <si>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</si>
  <si>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</si>
  <si>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</si>
  <si>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</si>
  <si>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</si>
  <si>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</si>
  <si>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</si>
  <si>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</si>
  <si>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</si>
  <si>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</si>
  <si>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</si>
  <si>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</si>
  <si>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</si>
  <si>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</si>
  <si>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</si>
  <si>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</si>
  <si>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</si>
  <si>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</si>
  <si>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</si>
  <si>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</si>
  <si>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</si>
  <si>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</si>
  <si>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</si>
  <si>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</si>
  <si>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</si>
  <si>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</si>
  <si>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</si>
  <si>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</si>
  <si>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</si>
  <si>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</si>
  <si>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</si>
  <si>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</si>
  <si>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</si>
  <si>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</si>
  <si>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</si>
  <si>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</si>
  <si>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</si>
  <si>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</si>
  <si>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</si>
  <si>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</si>
  <si>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</si>
  <si>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</si>
  <si>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</si>
  <si>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</si>
  <si>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</si>
  <si>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</si>
  <si>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</si>
  <si>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</si>
  <si>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</si>
  <si>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</si>
  <si>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</si>
  <si>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</si>
  <si>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</si>
  <si>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</si>
  <si>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</si>
  <si>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</si>
  <si>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</si>
  <si>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</si>
  <si>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</si>
  <si>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</si>
  <si>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</si>
  <si>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</si>
  <si>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</si>
  <si>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</si>
  <si>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</si>
  <si>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</si>
  <si>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</si>
  <si>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</si>
  <si>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</si>
  <si>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</si>
  <si>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</si>
  <si>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</si>
  <si>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</si>
  <si>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</si>
  <si>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</si>
  <si>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</si>
  <si>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</si>
  <si>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</si>
  <si>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</si>
  <si>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</si>
  <si>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</si>
  <si>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</si>
  <si>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</si>
  <si>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</si>
  <si>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</si>
  <si>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</si>
  <si>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</si>
  <si>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</si>
  <si>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</si>
  <si>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</si>
  <si>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</si>
  <si>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</si>
  <si>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</si>
  <si>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</si>
  <si>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</si>
  <si>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</si>
  <si>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</si>
  <si>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</si>
  <si>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</si>
  <si>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</si>
  <si>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</si>
  <si>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</si>
  <si>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</si>
  <si>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</si>
  <si>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</si>
  <si>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</si>
  <si>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</si>
  <si>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</si>
  <si>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</si>
  <si>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</si>
  <si>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</si>
  <si>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</si>
  <si>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</si>
  <si>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</si>
  <si>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</si>
  <si>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</si>
  <si>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</si>
  <si>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</si>
  <si>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</si>
  <si>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</si>
  <si>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</si>
  <si>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</si>
  <si>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</si>
  <si>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</si>
  <si>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</si>
  <si>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</si>
  <si>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</si>
  <si>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</si>
  <si>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</si>
  <si>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</si>
  <si>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</si>
  <si>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</si>
  <si>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</si>
  <si>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</si>
  <si>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</si>
  <si>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</si>
  <si>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</si>
  <si>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</si>
  <si>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</si>
  <si>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</si>
  <si>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</si>
  <si>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</si>
  <si>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</si>
  <si>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</si>
  <si>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</si>
  <si>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</si>
  <si>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</si>
  <si>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</si>
  <si>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</si>
  <si>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</si>
  <si>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</si>
  <si>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</si>
  <si>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</si>
  <si>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</si>
  <si>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</si>
  <si>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</si>
  <si>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</si>
  <si>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</si>
  <si>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</si>
  <si>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</si>
  <si>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</si>
  <si>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</si>
  <si>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</si>
  <si>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</si>
  <si>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</si>
  <si>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</si>
  <si>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</si>
  <si>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</si>
  <si>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</si>
  <si>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</si>
  <si>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</si>
  <si>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</si>
  <si>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</si>
  <si>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</si>
  <si>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</si>
  <si>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</si>
  <si>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</si>
  <si>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</si>
  <si>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</si>
  <si>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</si>
  <si>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</si>
  <si>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</si>
  <si>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</si>
  <si>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</si>
  <si>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</si>
  <si>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</si>
  <si>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</si>
  <si>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</si>
  <si>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</si>
  <si>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</si>
  <si>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</si>
  <si>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</si>
  <si>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</si>
  <si>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</si>
  <si>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</si>
  <si>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</si>
  <si>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</si>
  <si>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</si>
  <si>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</si>
  <si>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</si>
  <si>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</si>
  <si>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</si>
  <si>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</si>
  <si>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</si>
  <si>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</si>
  <si>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</si>
  <si>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</si>
  <si>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</si>
  <si>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</si>
  <si>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</si>
  <si>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</si>
  <si>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</si>
  <si>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</si>
  <si>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</si>
  <si>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</si>
  <si>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</si>
  <si>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</si>
  <si>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</si>
  <si>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</si>
  <si>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</si>
  <si>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</si>
  <si>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</si>
  <si>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</si>
  <si>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</si>
  <si>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</si>
  <si>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</si>
  <si>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</si>
  <si>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</si>
  <si>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</si>
  <si>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</si>
  <si>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</si>
  <si>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</si>
  <si>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</si>
  <si>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</si>
  <si>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</si>
  <si>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</si>
  <si>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</si>
  <si>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</si>
  <si>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</si>
  <si>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</si>
  <si>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</si>
  <si>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</si>
  <si>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</si>
  <si>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</si>
  <si>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</si>
  <si>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</si>
  <si>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</si>
  <si>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</si>
  <si>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</si>
  <si>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</si>
  <si>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</si>
  <si>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</si>
  <si>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</si>
  <si>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</si>
  <si>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</si>
  <si>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</si>
  <si>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</si>
  <si>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</si>
  <si>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</si>
  <si>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</si>
  <si>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</si>
  <si>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</si>
  <si>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</si>
  <si>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</si>
  <si>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</si>
  <si>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</si>
  <si>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</si>
  <si>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</si>
  <si>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</si>
  <si>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</si>
  <si>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</si>
  <si>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</si>
  <si>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</si>
  <si>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</si>
  <si>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</si>
  <si>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</si>
  <si>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</si>
  <si>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</si>
  <si>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</si>
  <si>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</si>
  <si>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</si>
  <si>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</si>
  <si>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</si>
  <si>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</si>
  <si>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</si>
  <si>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</si>
  <si>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</si>
  <si>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</si>
  <si>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</si>
  <si>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</si>
  <si>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</si>
  <si>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</si>
  <si>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</si>
  <si>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</si>
  <si>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</si>
  <si>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</si>
  <si>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</si>
  <si>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</si>
  <si>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</si>
  <si>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</si>
  <si>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</si>
  <si>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</si>
  <si>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</si>
  <si>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</si>
  <si>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</si>
  <si>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</si>
  <si>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</si>
  <si>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</si>
  <si>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</si>
  <si>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</si>
  <si>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</si>
  <si>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</si>
  <si>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</si>
  <si>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</si>
  <si>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</si>
  <si>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</si>
  <si>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</si>
  <si>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</si>
  <si>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</si>
  <si>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</si>
  <si>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</si>
  <si>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</si>
  <si>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</si>
  <si>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</si>
  <si>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</si>
  <si>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</si>
  <si>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</si>
  <si>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</si>
  <si>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</si>
  <si>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</si>
  <si>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</si>
  <si>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</si>
  <si>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</si>
  <si>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</si>
  <si>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</si>
  <si>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</si>
  <si>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</si>
  <si>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</si>
  <si>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</si>
  <si>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</si>
  <si>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</si>
  <si>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</si>
  <si>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</si>
  <si>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</si>
  <si>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</si>
  <si>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</si>
  <si>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</si>
  <si>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</si>
  <si>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</si>
  <si>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</si>
  <si>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</si>
  <si>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</si>
  <si>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</si>
  <si>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</si>
  <si>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</si>
  <si>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</si>
  <si>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</si>
  <si>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</si>
  <si>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</si>
  <si>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</si>
  <si>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</si>
  <si>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</si>
  <si>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</si>
  <si>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</si>
  <si>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</si>
  <si>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</si>
  <si>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</si>
  <si>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</si>
  <si>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</si>
  <si>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</si>
  <si>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</si>
  <si>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</si>
  <si>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</si>
  <si>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</si>
  <si>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</si>
  <si>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</si>
  <si>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</si>
  <si>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</si>
  <si>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</si>
  <si>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</si>
  <si>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</si>
  <si>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</si>
  <si>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</si>
  <si>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</si>
  <si>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</si>
  <si>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</si>
  <si>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</si>
  <si>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</si>
  <si>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</si>
  <si>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</si>
  <si>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</si>
  <si>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</si>
  <si>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</si>
  <si>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</si>
  <si>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</si>
  <si>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</si>
  <si>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</si>
  <si>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</si>
  <si>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</si>
  <si>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</si>
  <si>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</si>
  <si>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</si>
  <si>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</si>
  <si>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</si>
  <si>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</si>
  <si>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</si>
  <si>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</si>
  <si>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</si>
  <si>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</si>
  <si>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</si>
  <si>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</si>
  <si>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</si>
  <si>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</si>
  <si>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</si>
  <si>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</si>
  <si>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</si>
  <si>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</si>
  <si>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</si>
  <si>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</si>
  <si>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</si>
  <si>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</si>
  <si>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</si>
  <si>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</si>
  <si>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</si>
  <si>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</si>
  <si>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</si>
  <si>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</si>
  <si>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</si>
  <si>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</si>
  <si>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</si>
  <si>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</si>
  <si>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</si>
  <si>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</si>
  <si>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</si>
  <si>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</si>
  <si>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</si>
  <si>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</si>
  <si>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</si>
  <si>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</si>
  <si>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</si>
  <si>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</si>
  <si>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</si>
  <si>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</si>
  <si>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</si>
  <si>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</si>
  <si>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</si>
  <si>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</si>
  <si>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</si>
  <si>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</si>
  <si>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</si>
  <si>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</si>
  <si>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</si>
  <si>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</si>
  <si>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</si>
  <si>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</si>
  <si>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</si>
  <si>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</si>
  <si>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</si>
  <si>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</si>
  <si>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</si>
  <si>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</si>
  <si>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</si>
  <si>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</si>
  <si>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</si>
  <si>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</si>
  <si>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</si>
  <si>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</si>
  <si>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</si>
  <si>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</si>
  <si>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</si>
  <si>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</si>
  <si>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</si>
  <si>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</si>
  <si>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</si>
  <si>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</si>
  <si>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</si>
  <si>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</si>
  <si>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</si>
  <si>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</si>
  <si>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</si>
  <si>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</si>
  <si>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</si>
  <si>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</si>
  <si>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</si>
  <si>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</si>
  <si>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</si>
  <si>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</si>
  <si>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</si>
  <si>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</si>
  <si>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</si>
  <si>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</si>
  <si>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</si>
  <si>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</si>
  <si>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</si>
  <si>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</si>
  <si>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</si>
  <si>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</si>
  <si>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</si>
  <si>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</si>
  <si>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</si>
  <si>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</si>
  <si>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</si>
  <si>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</si>
  <si>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</si>
  <si>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</si>
  <si>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</si>
  <si>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</si>
  <si>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</si>
  <si>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</si>
  <si>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</si>
  <si>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</si>
  <si>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</si>
  <si>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</si>
  <si>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</si>
  <si>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</si>
  <si>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</si>
  <si>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</si>
  <si>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</si>
  <si>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</si>
  <si>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</si>
  <si>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</si>
  <si>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</si>
  <si>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</si>
  <si>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</si>
  <si>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</si>
  <si>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</si>
  <si>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</si>
  <si>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</si>
  <si>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</si>
  <si>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</si>
  <si>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</si>
  <si>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</si>
  <si>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</si>
  <si>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</si>
  <si>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</si>
  <si>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</si>
  <si>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</si>
  <si>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</si>
  <si>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</si>
  <si>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</si>
  <si>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</si>
  <si>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</si>
  <si>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</si>
  <si>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</si>
  <si>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</si>
  <si>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</si>
  <si>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</si>
  <si>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</si>
  <si>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</si>
  <si>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</si>
  <si>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</si>
  <si>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</si>
  <si>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</si>
  <si>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</si>
  <si>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</si>
  <si>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</si>
  <si>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</si>
  <si>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</si>
  <si>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</si>
  <si>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</si>
  <si>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</si>
  <si>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</si>
  <si>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</si>
  <si>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</si>
  <si>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</si>
  <si>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</si>
  <si>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</si>
  <si>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</si>
  <si>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</si>
  <si>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</si>
  <si>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</si>
  <si>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</si>
  <si>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</si>
  <si>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</si>
  <si>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</si>
  <si>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</si>
  <si>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</si>
  <si>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</si>
  <si>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</si>
  <si>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</si>
  <si>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</si>
  <si>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</si>
  <si>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</si>
  <si>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</si>
  <si>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</si>
  <si>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</si>
  <si>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</si>
  <si>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</si>
  <si>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</si>
  <si>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</si>
  <si>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</si>
  <si>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</si>
  <si>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</si>
  <si>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</si>
  <si>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</si>
  <si>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</si>
  <si>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</si>
  <si>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</si>
  <si>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</si>
  <si>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</si>
  <si>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</si>
  <si>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</si>
  <si>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</si>
  <si>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</si>
  <si>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</si>
  <si>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</si>
  <si>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</si>
  <si>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</si>
  <si>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</si>
  <si>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</si>
  <si>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</si>
  <si>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</si>
  <si>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</si>
  <si>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</si>
  <si>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</si>
  <si>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</si>
  <si>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</si>
  <si>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</si>
  <si>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</si>
  <si>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</si>
  <si>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</si>
  <si>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</si>
  <si>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</si>
  <si>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</si>
  <si>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</si>
  <si>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</si>
  <si>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</si>
  <si>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</si>
  <si>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</si>
  <si>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</si>
  <si>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</si>
  <si>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</si>
  <si>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</si>
  <si>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</si>
  <si>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</si>
  <si>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</si>
  <si>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</si>
  <si>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</si>
  <si>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</si>
  <si>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</si>
  <si>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</si>
  <si>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</si>
  <si>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</si>
  <si>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</si>
  <si>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</si>
  <si>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</si>
  <si>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</si>
  <si>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</si>
  <si>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</si>
  <si>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</si>
  <si>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</si>
  <si>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</si>
  <si>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</si>
  <si>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</si>
  <si>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</si>
  <si>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</si>
  <si>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</si>
  <si>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</si>
  <si>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</si>
  <si>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</si>
  <si>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</si>
  <si>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</si>
  <si>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</si>
  <si>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</si>
  <si>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</si>
  <si>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</si>
  <si>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</si>
  <si>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</si>
  <si>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</si>
  <si>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</si>
  <si>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</si>
  <si>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</si>
  <si>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</si>
  <si>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</si>
  <si>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</si>
  <si>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</si>
  <si>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</si>
  <si>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</si>
  <si>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</si>
  <si>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</si>
  <si>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</si>
  <si>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</si>
  <si>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</si>
  <si>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</si>
  <si>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</si>
  <si>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</si>
  <si>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</si>
  <si>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</si>
  <si>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</si>
  <si>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</si>
  <si>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</si>
  <si>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</si>
  <si>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</si>
  <si>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</si>
  <si>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</si>
  <si>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</si>
  <si>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</si>
  <si>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</si>
  <si>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</si>
  <si>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</si>
  <si>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</si>
  <si>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</si>
  <si>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</si>
  <si>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</si>
  <si>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</si>
  <si>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</si>
  <si>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</si>
  <si>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</si>
  <si>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</si>
  <si>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</si>
  <si>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</si>
  <si>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</si>
  <si>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</si>
  <si>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</si>
  <si>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</si>
  <si>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</si>
  <si>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</si>
  <si>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</si>
  <si>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</si>
  <si>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</si>
  <si>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</si>
  <si>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</si>
  <si>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</si>
  <si>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</si>
  <si>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</si>
  <si>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</si>
  <si>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</si>
  <si>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</si>
  <si>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</si>
  <si>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</si>
  <si>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</si>
  <si>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</si>
  <si>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</si>
  <si>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</si>
  <si>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</si>
  <si>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</si>
  <si>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</si>
  <si>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</si>
  <si>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</si>
  <si>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</si>
  <si>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</si>
  <si>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</si>
  <si>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</si>
  <si>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</si>
  <si>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</si>
  <si>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</si>
  <si>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</si>
  <si>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</si>
  <si>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</si>
  <si>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</si>
  <si>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</si>
  <si>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</si>
  <si>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</si>
  <si>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</si>
  <si>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</si>
  <si>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</si>
  <si>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</si>
  <si>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</si>
  <si>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</si>
  <si>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</si>
  <si>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</si>
  <si>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</si>
  <si>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</si>
  <si>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</si>
  <si>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</si>
  <si>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</si>
  <si>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</si>
  <si>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</si>
  <si>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</si>
  <si>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</si>
  <si>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</si>
  <si>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</si>
  <si>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</si>
  <si>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</si>
  <si>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</si>
  <si>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</si>
  <si>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</si>
  <si>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</si>
  <si>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</si>
  <si>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</si>
  <si>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</si>
  <si>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</si>
  <si>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</si>
  <si>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</si>
  <si>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</si>
  <si>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</si>
  <si>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</si>
  <si>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</si>
  <si>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</si>
  <si>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</si>
  <si>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</si>
  <si>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</si>
  <si>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</si>
  <si>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</si>
  <si>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</si>
  <si>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</si>
  <si>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</si>
  <si>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</si>
  <si>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</si>
  <si>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</si>
  <si>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</si>
  <si>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</si>
  <si>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</si>
  <si>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</si>
  <si>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</si>
  <si>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</si>
  <si>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</si>
  <si>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</si>
  <si>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</si>
  <si>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</si>
  <si>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</si>
  <si>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</si>
  <si>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</si>
  <si>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</si>
  <si>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</si>
  <si>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</si>
  <si>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</si>
  <si>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</si>
  <si>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</si>
  <si>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</si>
  <si>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</si>
  <si>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</si>
  <si>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</si>
  <si>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</si>
  <si>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</si>
  <si>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</si>
  <si>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</si>
  <si>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</si>
  <si>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</si>
  <si>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</si>
  <si>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</si>
  <si>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</si>
  <si>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</si>
  <si>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</si>
  <si>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</si>
  <si>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</si>
  <si>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</si>
  <si>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</si>
  <si>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</si>
  <si>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</si>
  <si>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</si>
  <si>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</si>
  <si>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</si>
  <si>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</si>
  <si>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</si>
  <si>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</si>
  <si>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</si>
  <si>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</si>
  <si>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</si>
  <si>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</si>
  <si>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</si>
  <si>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</si>
  <si>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</si>
  <si>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</si>
  <si>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</si>
  <si>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</si>
  <si>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</si>
  <si>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</si>
  <si>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</si>
  <si>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</si>
  <si>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</si>
  <si>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</si>
  <si>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</si>
  <si>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</si>
  <si>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</si>
  <si>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</si>
  <si>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</si>
  <si>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</si>
  <si>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</si>
  <si>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</si>
  <si>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</si>
  <si>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</si>
  <si>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</si>
  <si>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</si>
  <si>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</si>
  <si>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</si>
  <si>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</si>
  <si>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</si>
  <si>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</si>
  <si>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</si>
  <si>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</si>
  <si>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</si>
  <si>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</si>
  <si>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</si>
  <si>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</si>
  <si>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</si>
  <si>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</si>
  <si>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</si>
  <si>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</si>
  <si>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</si>
  <si>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</si>
  <si>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</si>
  <si>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</si>
  <si>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</si>
  <si>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</si>
  <si>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</si>
  <si>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</si>
  <si>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</si>
  <si>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</si>
  <si>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</si>
  <si>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</si>
  <si>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</si>
  <si>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</si>
  <si>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</si>
  <si>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</si>
  <si>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</si>
  <si>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</si>
  <si>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</si>
  <si>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</si>
  <si>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</si>
  <si>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</si>
  <si>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</si>
  <si>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</si>
  <si>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</si>
  <si>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</si>
  <si>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</si>
  <si>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</si>
  <si>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</si>
  <si>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</si>
  <si>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</si>
  <si>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</si>
  <si>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</si>
  <si>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</si>
  <si>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</si>
  <si>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</si>
  <si>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</si>
  <si>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</si>
  <si>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</si>
  <si>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</si>
  <si>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</si>
  <si>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</si>
  <si>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</si>
  <si>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</si>
  <si>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</si>
  <si>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</si>
  <si>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</si>
  <si>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</si>
  <si>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</si>
  <si>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</si>
  <si>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</si>
  <si>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</si>
  <si>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</si>
  <si>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</si>
  <si>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</si>
  <si>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</si>
  <si>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</si>
  <si>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</si>
  <si>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</si>
  <si>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</si>
  <si>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</si>
  <si>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</si>
  <si>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</si>
  <si>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</si>
  <si>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</si>
  <si>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</si>
  <si>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</si>
  <si>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</si>
  <si>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</si>
  <si>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</si>
  <si>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</si>
  <si>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</si>
  <si>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</si>
  <si>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</si>
  <si>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</si>
  <si>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</si>
  <si>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</si>
  <si>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</si>
  <si>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</si>
  <si>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</si>
  <si>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</si>
  <si>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</si>
  <si>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</si>
  <si>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</si>
  <si>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</si>
  <si>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</si>
  <si>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</si>
  <si>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</si>
  <si>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</si>
  <si>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</si>
  <si>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</si>
  <si>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</si>
  <si>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</si>
  <si>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</si>
  <si>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</si>
  <si>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</si>
  <si>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</si>
  <si>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</si>
  <si>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</si>
  <si>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</si>
  <si>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</si>
  <si>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</si>
  <si>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</si>
  <si>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</si>
  <si>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</si>
  <si>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</si>
  <si>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</si>
  <si>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</si>
  <si>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</si>
  <si>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</si>
  <si>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</si>
  <si>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</si>
  <si>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</si>
  <si>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</si>
  <si>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</si>
  <si>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</si>
  <si>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</si>
  <si>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</si>
  <si>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</si>
  <si>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</si>
  <si>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</si>
  <si>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</si>
  <si>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</si>
  <si>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</si>
  <si>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</si>
  <si>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</si>
  <si>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</si>
  <si>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</si>
  <si>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</si>
  <si>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</si>
  <si>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</si>
  <si>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</si>
  <si>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</si>
  <si>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</si>
  <si>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</si>
  <si>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</si>
  <si>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</si>
  <si>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</si>
  <si>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</si>
  <si>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</si>
  <si>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</si>
  <si>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</si>
  <si>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</si>
  <si>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</si>
  <si>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</si>
  <si>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</si>
  <si>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</si>
  <si>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</si>
  <si>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</si>
  <si>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</si>
  <si>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</si>
  <si>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</si>
  <si>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</si>
  <si>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</si>
  <si>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</si>
  <si>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</si>
  <si>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</si>
  <si>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</si>
  <si>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</si>
  <si>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</si>
  <si>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</si>
  <si>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</si>
  <si>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</si>
  <si>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</si>
  <si>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</si>
  <si>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</si>
  <si>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</si>
  <si>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</si>
  <si>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</si>
  <si>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</si>
  <si>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</si>
  <si>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</si>
  <si>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</si>
  <si>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</si>
  <si>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</si>
  <si>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</si>
  <si>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</si>
  <si>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</si>
  <si>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</si>
  <si>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</si>
  <si>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</si>
  <si>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</si>
  <si>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</si>
  <si>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</si>
  <si>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</si>
  <si>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</si>
  <si>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</si>
  <si>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</si>
  <si>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</si>
  <si>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</si>
  <si>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</si>
  <si>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</si>
  <si>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</si>
  <si>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</si>
  <si>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</si>
  <si>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</si>
  <si>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</si>
  <si>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</si>
  <si>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</si>
  <si>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</si>
  <si>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</si>
  <si>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</si>
  <si>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</si>
  <si>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</si>
  <si>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</si>
  <si>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</si>
  <si>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</si>
  <si>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</si>
  <si>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</si>
  <si>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</si>
  <si>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</si>
  <si>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</si>
  <si>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</si>
  <si>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</si>
  <si>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</si>
  <si>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</si>
  <si>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</si>
  <si>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</si>
  <si>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</si>
  <si>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</si>
  <si>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</si>
  <si>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</si>
  <si>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</si>
  <si>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</si>
  <si>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</si>
  <si>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</si>
  <si>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</si>
  <si>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</si>
  <si>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</si>
  <si>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</si>
  <si>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</si>
  <si>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</si>
  <si>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</si>
  <si>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</si>
  <si>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</si>
  <si>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</si>
  <si>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</si>
  <si>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</si>
  <si>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</si>
  <si>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</si>
  <si>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</si>
  <si>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</si>
  <si>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</si>
  <si>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</si>
  <si>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</si>
  <si>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</si>
  <si>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</si>
  <si>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</si>
  <si>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</si>
  <si>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</si>
  <si>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</si>
  <si>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</si>
  <si>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</si>
  <si>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</si>
  <si>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</si>
  <si>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</si>
  <si>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</si>
  <si>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</si>
  <si>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</si>
  <si>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</si>
  <si>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</si>
  <si>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</si>
  <si>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</si>
  <si>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</si>
  <si>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</si>
  <si>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</si>
  <si>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</si>
  <si>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</si>
  <si>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</si>
  <si>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</si>
  <si>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</si>
  <si>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</si>
  <si>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</si>
  <si>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</si>
  <si>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</si>
  <si>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</si>
  <si>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</si>
  <si>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</si>
  <si>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</si>
  <si>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</si>
  <si>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</si>
  <si>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</si>
  <si>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</si>
  <si>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</si>
  <si>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</si>
  <si>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</si>
  <si>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</si>
  <si>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</si>
  <si>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</si>
  <si>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</si>
  <si>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</si>
  <si>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</si>
  <si>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</si>
  <si>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</si>
  <si>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</si>
  <si>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</si>
  <si>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</si>
  <si>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</si>
  <si>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</si>
  <si>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</si>
  <si>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</si>
  <si>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</si>
  <si>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</si>
  <si>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</si>
  <si>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</si>
  <si>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</si>
  <si>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</si>
  <si>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</si>
  <si>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</si>
  <si>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</si>
  <si>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</si>
  <si>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</si>
  <si>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</si>
  <si>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</si>
  <si>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</si>
  <si>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</si>
  <si>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</si>
  <si>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</si>
  <si>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</si>
  <si>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</si>
  <si>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</si>
  <si>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</si>
  <si>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</si>
  <si>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</si>
  <si>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</si>
  <si>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</si>
  <si>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</si>
  <si>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</si>
  <si>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</si>
  <si>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</si>
  <si>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</si>
  <si>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</si>
  <si>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</si>
  <si>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</si>
  <si>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</si>
  <si>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</si>
  <si>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</si>
  <si>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</si>
  <si>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</si>
  <si>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</si>
  <si>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</si>
  <si>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</si>
  <si>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</si>
  <si>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</si>
  <si>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</si>
  <si>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</si>
  <si>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</si>
  <si>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</si>
  <si>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</si>
  <si>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</si>
  <si>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</si>
  <si>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</si>
  <si>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</si>
  <si>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</si>
  <si>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</si>
  <si>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</si>
  <si>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</si>
  <si>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</si>
  <si>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</si>
  <si>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</si>
  <si>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</si>
  <si>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</si>
  <si>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</si>
  <si>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</si>
  <si>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</si>
  <si>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</si>
  <si>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</si>
  <si>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</si>
  <si>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</si>
  <si>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</si>
  <si>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</si>
  <si>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</si>
  <si>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</si>
  <si>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</si>
  <si>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</si>
  <si>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</si>
  <si>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</si>
  <si>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</si>
  <si>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</si>
  <si>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</si>
  <si>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</si>
  <si>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</si>
  <si>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</si>
  <si>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</si>
  <si>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</si>
  <si>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</si>
  <si>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</si>
  <si>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</si>
  <si>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</si>
  <si>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</si>
  <si>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</si>
  <si>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</si>
  <si>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</si>
  <si>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</si>
  <si>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</si>
  <si>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</si>
  <si>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</si>
  <si>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</si>
  <si>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</si>
  <si>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</si>
  <si>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</si>
  <si>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</si>
  <si>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</si>
  <si>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</si>
  <si>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</si>
  <si>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</si>
  <si>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</si>
  <si>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</si>
  <si>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</si>
  <si>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</si>
  <si>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</si>
  <si>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</si>
  <si>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</si>
  <si>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</si>
  <si>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</si>
  <si>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</si>
  <si>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</si>
  <si>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</si>
  <si>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</si>
  <si>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</si>
  <si>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</si>
  <si>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</si>
  <si>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</si>
  <si>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</si>
  <si>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</si>
  <si>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</si>
  <si>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</si>
  <si>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</si>
  <si>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</si>
  <si>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</si>
  <si>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</si>
  <si>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</si>
  <si>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</si>
  <si>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</si>
  <si>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</si>
  <si>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</si>
  <si>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</si>
  <si>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</si>
  <si>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</si>
  <si>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</si>
  <si>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</si>
  <si>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</si>
  <si>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</si>
  <si>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</si>
  <si>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</si>
  <si>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</si>
  <si>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</si>
  <si>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</si>
  <si>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</si>
  <si>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</si>
  <si>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</si>
  <si>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</si>
  <si>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</si>
  <si>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</si>
  <si>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</si>
  <si>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</si>
  <si>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</si>
  <si>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</si>
  <si>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</si>
  <si>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</si>
  <si>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</si>
  <si>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</si>
  <si>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</si>
  <si>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</si>
  <si>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</si>
  <si>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</si>
  <si>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</si>
  <si>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</si>
  <si>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</si>
  <si>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</si>
  <si>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</si>
  <si>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</si>
  <si>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</si>
  <si>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</si>
  <si>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</si>
  <si>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</si>
  <si>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</si>
  <si>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</si>
  <si>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</si>
  <si>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</si>
  <si>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</si>
  <si>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</si>
  <si>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</si>
  <si>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</si>
  <si>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</si>
  <si>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</si>
  <si>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</si>
  <si>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</si>
  <si>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</si>
  <si>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</si>
  <si>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</si>
  <si>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</si>
  <si>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</si>
  <si>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</si>
  <si>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</si>
  <si>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</si>
  <si>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</si>
  <si>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</si>
  <si>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</si>
  <si>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</si>
  <si>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</si>
  <si>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</si>
  <si>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</si>
  <si>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</si>
  <si>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</si>
  <si>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</si>
  <si>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</si>
  <si>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</si>
  <si>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</si>
  <si>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</si>
  <si>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</si>
  <si>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</si>
  <si>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</si>
  <si>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</si>
  <si>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</si>
  <si>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</si>
  <si>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</si>
  <si>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</si>
  <si>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</si>
  <si>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</si>
  <si>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</si>
  <si>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</si>
  <si>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</si>
  <si>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</si>
  <si>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</si>
  <si>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</si>
  <si>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</si>
  <si>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</si>
  <si>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</si>
  <si>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</si>
  <si>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</si>
  <si>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</si>
  <si>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</si>
  <si>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</si>
  <si>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</si>
  <si>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</si>
  <si>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</si>
  <si>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</si>
  <si>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</si>
  <si>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</si>
  <si>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</si>
  <si>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</si>
  <si>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</si>
  <si>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</si>
  <si>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</si>
  <si>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</si>
  <si>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</si>
  <si>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</si>
  <si>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</si>
  <si>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</si>
  <si>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</si>
  <si>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</si>
  <si>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</si>
  <si>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</si>
  <si>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</si>
  <si>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</si>
  <si>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</si>
  <si>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</si>
  <si>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</si>
  <si>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</si>
  <si>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</si>
  <si>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</si>
  <si>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</si>
  <si>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</si>
  <si>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</si>
  <si>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</si>
  <si>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</si>
  <si>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</si>
  <si>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</si>
  <si>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</si>
  <si>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</si>
  <si>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</si>
  <si>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</si>
  <si>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</si>
  <si>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</si>
  <si>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</si>
  <si>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</si>
  <si>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</si>
  <si>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</si>
  <si>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</si>
  <si>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</si>
  <si>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</si>
  <si>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</si>
  <si>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</si>
  <si>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</si>
  <si>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</si>
  <si>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</si>
  <si>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</si>
  <si>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</si>
  <si>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</si>
  <si>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</si>
  <si>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</si>
  <si>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</si>
  <si>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</si>
  <si>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</si>
  <si>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</si>
  <si>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</si>
  <si>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</si>
  <si>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</si>
  <si>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</si>
  <si>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</si>
  <si>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</si>
  <si>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</si>
  <si>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</si>
  <si>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</si>
  <si>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</si>
  <si>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</si>
  <si>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</si>
  <si>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</si>
  <si>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</si>
  <si>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</si>
  <si>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</si>
  <si>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</si>
  <si>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</si>
  <si>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</si>
  <si>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</si>
  <si>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</si>
  <si>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</si>
  <si>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</si>
  <si>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</si>
  <si>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</si>
  <si>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</si>
  <si>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</si>
  <si>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</si>
  <si>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</si>
  <si>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</si>
  <si>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</si>
  <si>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</si>
  <si>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</si>
  <si>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</si>
  <si>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</si>
  <si>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</si>
  <si>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</si>
  <si>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</si>
  <si>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</si>
  <si>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</si>
  <si>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</si>
  <si>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</si>
  <si>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</si>
  <si>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</si>
  <si>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</si>
  <si>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</si>
  <si>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</si>
  <si>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</si>
  <si>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</si>
  <si>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</si>
  <si>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</si>
  <si>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</si>
  <si>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</si>
  <si>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</si>
  <si>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</si>
  <si>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</si>
  <si>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</si>
  <si>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</si>
  <si>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</si>
  <si>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</si>
  <si>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</si>
  <si>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</si>
  <si>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</si>
  <si>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</si>
  <si>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</si>
  <si>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</si>
  <si>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</si>
  <si>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</si>
  <si>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</si>
  <si>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</si>
  <si>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</si>
  <si>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</si>
  <si>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</si>
  <si>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</si>
  <si>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</si>
  <si>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</si>
  <si>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</si>
  <si>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</si>
  <si>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</si>
  <si>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</si>
  <si>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</si>
  <si>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</si>
  <si>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</si>
  <si>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</si>
  <si>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</si>
  <si>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</si>
  <si>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</si>
  <si>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</si>
  <si>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</si>
  <si>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</si>
  <si>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</si>
  <si>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</si>
  <si>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</si>
  <si>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</si>
  <si>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</si>
  <si>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</si>
  <si>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</si>
  <si>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</si>
  <si>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</si>
  <si>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</si>
  <si>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</si>
  <si>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</si>
  <si>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</si>
  <si>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</si>
  <si>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</si>
  <si>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</si>
  <si>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</si>
  <si>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</si>
  <si>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</si>
  <si>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</si>
  <si>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</si>
  <si>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</si>
  <si>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</si>
  <si>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</si>
  <si>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</si>
  <si>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</si>
  <si>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</si>
  <si>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</si>
  <si>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</si>
  <si>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</si>
  <si>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</si>
  <si>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</si>
  <si>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</si>
  <si>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</si>
  <si>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</si>
  <si>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</si>
  <si>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</si>
  <si>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</si>
  <si>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</si>
  <si>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</si>
  <si>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</si>
  <si>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</si>
  <si>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</si>
  <si>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</si>
  <si>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</si>
  <si>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</si>
  <si>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</si>
  <si>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</si>
  <si>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</si>
  <si>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</si>
  <si>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</si>
  <si>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</si>
  <si>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</si>
  <si>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</si>
  <si>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</si>
  <si>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</si>
  <si>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</si>
  <si>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</si>
  <si>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</si>
  <si>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</si>
  <si>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</si>
  <si>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</si>
  <si>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</si>
  <si>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</si>
  <si>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</si>
  <si>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</si>
  <si>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</si>
  <si>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</si>
  <si>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</si>
  <si>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</si>
  <si>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</si>
  <si>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</si>
  <si>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</si>
  <si>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</si>
  <si>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</si>
  <si>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</si>
  <si>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</si>
  <si>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</si>
  <si>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</si>
  <si>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</si>
  <si>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</si>
  <si>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</si>
  <si>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</si>
  <si>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</si>
  <si>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</si>
  <si>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</si>
  <si>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</si>
  <si>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</si>
  <si>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</si>
  <si>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</si>
  <si>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</si>
  <si>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</si>
  <si>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</si>
  <si>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</si>
  <si>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</si>
  <si>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</si>
  <si>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</si>
  <si>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</si>
  <si>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</si>
  <si>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</si>
  <si>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</si>
  <si>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</si>
  <si>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</si>
  <si>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</si>
  <si>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</si>
  <si>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</si>
  <si>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</si>
  <si>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</si>
  <si>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</si>
  <si>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</si>
  <si>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</si>
  <si>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</si>
  <si>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</si>
  <si>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</si>
  <si>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</si>
  <si>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</si>
  <si>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</si>
  <si>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</si>
  <si>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</si>
  <si>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</si>
  <si>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</si>
  <si>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</si>
  <si>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</si>
  <si>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</si>
  <si>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</si>
  <si>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</si>
  <si>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</si>
  <si>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</si>
  <si>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</si>
  <si>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</si>
  <si>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</si>
  <si>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</si>
  <si>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</si>
  <si>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</si>
  <si>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</si>
  <si>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</si>
  <si>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</si>
  <si>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</si>
  <si>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</si>
  <si>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</si>
  <si>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</si>
  <si>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</si>
  <si>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</si>
  <si>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</si>
  <si>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</si>
  <si>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</si>
  <si>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</si>
  <si>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</si>
  <si>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</si>
  <si>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</si>
  <si>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</si>
  <si>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</si>
  <si>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</si>
  <si>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</si>
  <si>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</si>
  <si>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</si>
  <si>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</si>
  <si>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</si>
  <si>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</si>
  <si>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</si>
  <si>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</si>
  <si>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</si>
  <si>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</si>
  <si>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</si>
  <si>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</si>
  <si>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</si>
  <si>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</si>
  <si>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</si>
  <si>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</si>
  <si>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</si>
  <si>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</si>
  <si>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</si>
  <si>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</si>
  <si>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</si>
  <si>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</si>
  <si>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</si>
  <si>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</si>
  <si>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</si>
  <si>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</si>
  <si>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</si>
  <si>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</si>
  <si>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</si>
  <si>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</si>
  <si>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</si>
  <si>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</si>
  <si>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</si>
  <si>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</si>
  <si>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</si>
  <si>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</si>
  <si>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</si>
  <si>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</si>
  <si>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</si>
  <si>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</si>
  <si>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</si>
  <si>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</si>
  <si>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</si>
  <si>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</si>
  <si>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</si>
  <si>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</si>
  <si>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</si>
  <si>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</si>
  <si>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</si>
  <si>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</si>
  <si>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</si>
  <si>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</si>
  <si>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</si>
  <si>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</si>
  <si>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</si>
  <si>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</si>
  <si>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</si>
  <si>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</si>
  <si>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</si>
  <si>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</si>
  <si>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</si>
  <si>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</si>
  <si>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</si>
  <si>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</si>
  <si>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</si>
  <si>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</si>
  <si>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</si>
  <si>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</si>
  <si>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</si>
  <si>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</si>
  <si>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</si>
  <si>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</si>
  <si>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</si>
  <si>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</si>
  <si>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</si>
  <si>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</si>
  <si>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</si>
  <si>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</si>
  <si>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</si>
  <si>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</si>
  <si>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</si>
  <si>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</si>
  <si>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</si>
  <si>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</si>
  <si>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</si>
  <si>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</si>
  <si>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</si>
  <si>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</si>
  <si>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</si>
  <si>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</si>
  <si>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</si>
  <si>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</si>
  <si>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</si>
  <si>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</si>
  <si>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</si>
  <si>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</si>
  <si>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</si>
  <si>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</si>
  <si>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</si>
  <si>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</si>
  <si>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</si>
  <si>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</si>
  <si>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</si>
  <si>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</si>
  <si>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</si>
  <si>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</si>
  <si>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</si>
  <si>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</si>
  <si>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</si>
  <si>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</si>
  <si>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</si>
  <si>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</si>
  <si>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</si>
  <si>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</si>
  <si>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</si>
  <si>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</si>
  <si>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</si>
  <si>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</si>
  <si>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</si>
  <si>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</si>
  <si>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</si>
  <si>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</si>
  <si>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</si>
  <si>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</si>
  <si>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</si>
  <si>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</si>
  <si>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</si>
  <si>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</si>
  <si>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</si>
  <si>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</si>
  <si>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</si>
  <si>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</si>
  <si>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</si>
  <si>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</si>
  <si>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</si>
  <si>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</si>
  <si>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</si>
  <si>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</si>
  <si>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</si>
  <si>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</si>
  <si>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</si>
  <si>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</si>
  <si>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</si>
  <si>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</si>
  <si>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</si>
  <si>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</si>
  <si>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</si>
  <si>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</si>
  <si>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</si>
  <si>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</si>
  <si>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</si>
  <si>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</si>
  <si>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</si>
  <si>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</si>
  <si>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</si>
  <si>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</si>
  <si>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</si>
  <si>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</si>
  <si>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</si>
  <si>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</si>
  <si>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</si>
  <si>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</si>
  <si>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</si>
  <si>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</si>
  <si>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</si>
  <si>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</si>
  <si>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</si>
  <si>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</si>
  <si>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</si>
  <si>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</si>
  <si>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</si>
  <si>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</si>
  <si>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</si>
  <si>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</si>
  <si>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</si>
  <si>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</si>
  <si>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</si>
  <si>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</si>
  <si>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</si>
  <si>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</si>
  <si>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</si>
  <si>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</si>
  <si>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</si>
  <si>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</si>
  <si>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</si>
  <si>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</si>
  <si>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</si>
  <si>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</si>
  <si>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</si>
  <si>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</si>
  <si>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</si>
  <si>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</si>
  <si>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</si>
  <si>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</si>
  <si>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</si>
  <si>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</si>
  <si>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</si>
  <si>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</si>
  <si>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</si>
  <si>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</si>
  <si>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</si>
  <si>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</si>
  <si>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</si>
  <si>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</si>
  <si>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</si>
  <si>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</si>
  <si>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</si>
  <si>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</si>
  <si>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</si>
  <si>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</si>
  <si>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</si>
  <si>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</si>
  <si>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</si>
  <si>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</si>
  <si>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</si>
  <si>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</si>
  <si>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</si>
  <si>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</si>
  <si>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</si>
  <si>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</si>
  <si>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</si>
  <si>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</si>
  <si>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</si>
  <si>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</si>
  <si>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</si>
  <si>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</si>
  <si>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</si>
  <si>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</si>
  <si>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</si>
  <si>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</si>
  <si>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</si>
  <si>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</si>
  <si>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</si>
  <si>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</si>
  <si>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</si>
  <si>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</si>
  <si>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</si>
  <si>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</si>
  <si>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</si>
  <si>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</si>
  <si>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</si>
  <si>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</si>
  <si>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</si>
  <si>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</si>
  <si>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</si>
  <si>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</si>
  <si>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</si>
  <si>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</si>
  <si>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</si>
  <si>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</si>
  <si>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</si>
  <si>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</si>
  <si>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</si>
  <si>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</si>
  <si>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</si>
  <si>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</si>
  <si>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</si>
  <si>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</si>
  <si>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</si>
  <si>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</si>
  <si>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</si>
  <si>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</si>
  <si>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</si>
  <si>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</si>
  <si>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</si>
  <si>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</si>
  <si>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</si>
  <si>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</si>
  <si>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</si>
  <si>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</si>
  <si>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</si>
  <si>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</si>
  <si>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</si>
  <si>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</si>
  <si>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</si>
  <si>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</si>
  <si>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</si>
  <si>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</si>
  <si>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</si>
  <si>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</si>
  <si>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</si>
  <si>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</si>
  <si>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</si>
  <si>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</si>
  <si>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</si>
  <si>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</si>
  <si>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</si>
  <si>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</si>
  <si>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</si>
  <si>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</si>
  <si>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</si>
  <si>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</si>
  <si>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</si>
  <si>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</si>
  <si>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</si>
  <si>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</si>
  <si>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</si>
  <si>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</si>
  <si>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</si>
  <si>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</si>
  <si>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</si>
  <si>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</si>
  <si>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</si>
  <si>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</si>
  <si>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</si>
  <si>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</si>
  <si>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</si>
  <si>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</si>
  <si>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</si>
  <si>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</si>
  <si>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</si>
  <si>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</si>
  <si>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</si>
  <si>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</si>
  <si>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</si>
  <si>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</si>
  <si>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</si>
  <si>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</si>
  <si>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</si>
  <si>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</si>
  <si>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</si>
  <si>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</si>
  <si>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</si>
  <si>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</si>
  <si>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</si>
  <si>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</si>
  <si>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</si>
  <si>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</si>
  <si>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</si>
  <si>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</si>
  <si>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</si>
  <si>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</si>
  <si>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</si>
  <si>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</si>
  <si>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</si>
  <si>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</si>
  <si>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</si>
  <si>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</si>
  <si>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</si>
  <si>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</si>
  <si>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</si>
  <si>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</si>
  <si>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</si>
  <si>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</si>
  <si>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</si>
  <si>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</si>
  <si>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</si>
  <si>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</si>
  <si>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</si>
  <si>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</si>
  <si>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</si>
  <si>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</si>
  <si>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</si>
  <si>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</si>
  <si>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</si>
  <si>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</si>
  <si>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</si>
  <si>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</si>
  <si>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</si>
  <si>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</si>
  <si>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</si>
  <si>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</si>
  <si>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</si>
  <si>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</si>
  <si>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</si>
  <si>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</si>
  <si>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</si>
  <si>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</si>
  <si>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</si>
  <si>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</si>
  <si>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</si>
  <si>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</si>
  <si>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</si>
  <si>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</si>
  <si>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</si>
  <si>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</si>
  <si>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</si>
  <si>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</si>
  <si>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</si>
  <si>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</si>
  <si>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</si>
  <si>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</si>
  <si>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</si>
  <si>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</si>
  <si>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</si>
  <si>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</si>
  <si>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</si>
  <si>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</si>
  <si>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</si>
  <si>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</si>
  <si>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</si>
  <si>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</si>
  <si>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</si>
  <si>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</si>
  <si>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</si>
  <si>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</si>
  <si>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</si>
  <si>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</si>
  <si>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</si>
  <si>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</si>
  <si>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</si>
  <si>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</si>
  <si>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</si>
  <si>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</si>
  <si>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</si>
  <si>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</si>
  <si>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</si>
  <si>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</si>
  <si>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</si>
  <si>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</si>
  <si>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</si>
  <si>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</si>
  <si>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</si>
  <si>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</si>
  <si>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</si>
  <si>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</si>
  <si>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</si>
  <si>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</si>
  <si>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</si>
  <si>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</si>
  <si>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</si>
  <si>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</si>
  <si>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</si>
  <si>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</si>
  <si>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</si>
  <si>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</si>
  <si>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</si>
  <si>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</si>
  <si>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</si>
  <si>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</si>
  <si>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</si>
  <si>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</si>
  <si>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</si>
  <si>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</si>
  <si>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</si>
  <si>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</si>
  <si>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</si>
  <si>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</si>
  <si>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</si>
  <si>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</si>
  <si>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</si>
  <si>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</si>
  <si>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</si>
  <si>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</si>
  <si>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</si>
  <si>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</si>
  <si>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</si>
  <si>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</si>
  <si>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</si>
  <si>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</si>
  <si>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</si>
  <si>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</si>
  <si>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</si>
  <si>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</si>
  <si>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</si>
  <si>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</si>
  <si>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</si>
  <si>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</si>
  <si>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</si>
  <si>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</si>
  <si>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</si>
  <si>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</si>
  <si>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</si>
  <si>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</si>
  <si>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</si>
  <si>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</si>
  <si>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</si>
  <si>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</si>
  <si>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</si>
  <si>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</si>
  <si>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</si>
  <si>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</si>
  <si>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</si>
  <si>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</si>
  <si>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</si>
  <si>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</si>
  <si>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</si>
  <si>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</si>
  <si>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</si>
  <si>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</si>
  <si>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</si>
  <si>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</si>
  <si>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</si>
  <si>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</si>
  <si>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</si>
  <si>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</si>
  <si>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</si>
  <si>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</si>
  <si>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</si>
  <si>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</si>
  <si>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</si>
  <si>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</si>
  <si>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</si>
  <si>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</si>
  <si>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</si>
  <si>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</si>
  <si>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</si>
  <si>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</si>
  <si>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</si>
  <si>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</si>
  <si>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</si>
  <si>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</si>
  <si>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</si>
  <si>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</si>
  <si>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</si>
  <si>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</si>
  <si>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</si>
  <si>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</si>
  <si>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</si>
  <si>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</si>
  <si>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</si>
  <si>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</si>
  <si>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</si>
  <si>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</si>
  <si>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</si>
  <si>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</si>
  <si>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</si>
  <si>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</si>
  <si>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</si>
  <si>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</si>
  <si>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</si>
  <si>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</si>
  <si>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</si>
  <si>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</si>
  <si>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</si>
  <si>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</si>
  <si>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</si>
  <si>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</si>
  <si>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</si>
  <si>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</si>
  <si>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</si>
  <si>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</si>
  <si>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</si>
  <si>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</si>
  <si>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</si>
  <si>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</si>
  <si>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</si>
  <si>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</si>
  <si>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</si>
  <si>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</si>
  <si>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</si>
  <si>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</si>
  <si>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</si>
  <si>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</si>
  <si>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</si>
  <si>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</si>
  <si>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</si>
  <si>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</si>
  <si>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</si>
  <si>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</si>
  <si>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</si>
  <si>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</si>
  <si>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</si>
  <si>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</si>
  <si>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</si>
  <si>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</si>
  <si>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</si>
  <si>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</si>
  <si>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</si>
  <si>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</si>
  <si>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</si>
  <si>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</si>
  <si>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</si>
  <si>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</si>
  <si>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</si>
  <si>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</si>
  <si>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</si>
  <si>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</si>
  <si>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</si>
  <si>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</si>
  <si>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</si>
  <si>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</si>
  <si>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</si>
  <si>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</si>
  <si>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</si>
  <si>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</si>
  <si>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</si>
  <si>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</si>
  <si>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</si>
  <si>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</si>
  <si>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</si>
  <si>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</si>
  <si>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</si>
  <si>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</si>
  <si>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</si>
  <si>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</si>
  <si>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</si>
  <si>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</si>
  <si>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</si>
  <si>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</si>
  <si>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</si>
  <si>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</si>
  <si>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</si>
  <si>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</si>
  <si>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</si>
  <si>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</si>
  <si>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</si>
  <si>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</si>
  <si>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</si>
  <si>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</si>
  <si>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</si>
  <si>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</si>
  <si>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</si>
  <si>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</si>
  <si>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</si>
  <si>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</si>
  <si>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</si>
  <si>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</si>
  <si>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</si>
  <si>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</si>
  <si>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</si>
  <si>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</si>
  <si>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</si>
  <si>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</si>
  <si>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</si>
  <si>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</si>
  <si>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</si>
  <si>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</si>
  <si>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</si>
  <si>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</si>
  <si>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</si>
  <si>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</si>
  <si>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</si>
  <si>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</si>
  <si>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</si>
  <si>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</si>
  <si>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</si>
  <si>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</si>
  <si>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</si>
  <si>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</si>
  <si>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</si>
  <si>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</si>
  <si>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</si>
  <si>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</si>
  <si>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</si>
  <si>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</si>
  <si>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</si>
  <si>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</si>
  <si>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</si>
  <si>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</si>
  <si>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</si>
  <si>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</si>
  <si>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</si>
  <si>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</si>
  <si>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</si>
  <si>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</si>
  <si>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</si>
  <si>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</si>
  <si>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</si>
  <si>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</si>
  <si>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</si>
  <si>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</si>
  <si>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</si>
  <si>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</si>
  <si>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</si>
  <si>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</si>
  <si>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</si>
  <si>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</si>
  <si>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</si>
  <si>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</si>
  <si>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</si>
  <si>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</si>
  <si>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</si>
  <si>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</si>
  <si>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</si>
  <si>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</si>
  <si>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</si>
  <si>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</si>
  <si>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</si>
  <si>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</si>
  <si>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</si>
  <si>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</si>
  <si>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</si>
  <si>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</si>
  <si>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</si>
  <si>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</si>
  <si>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</si>
  <si>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</si>
  <si>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</si>
  <si>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</si>
  <si>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</si>
  <si>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</si>
  <si>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</si>
  <si>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</si>
  <si>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</si>
  <si>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</si>
  <si>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</si>
  <si>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</si>
  <si>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</si>
  <si>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</si>
  <si>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</si>
  <si>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</si>
  <si>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</si>
  <si>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</si>
  <si>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</si>
  <si>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</si>
  <si>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</si>
  <si>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</si>
  <si>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</si>
  <si>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</si>
  <si>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</si>
  <si>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</si>
  <si>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</si>
  <si>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</si>
  <si>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</si>
  <si>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</si>
  <si>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</si>
  <si>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</si>
  <si>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</si>
  <si>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</si>
  <si>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</si>
  <si>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</si>
  <si>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</si>
  <si>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</si>
  <si>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</si>
  <si>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</si>
  <si>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</si>
  <si>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</si>
  <si>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</si>
  <si>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</si>
  <si>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</si>
  <si>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</si>
  <si>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</si>
  <si>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</si>
  <si>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</si>
  <si>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</si>
  <si>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</si>
  <si>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</si>
  <si>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</si>
  <si>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</si>
  <si>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</si>
  <si>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</si>
  <si>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</si>
  <si>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</si>
  <si>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</si>
  <si>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</si>
  <si>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</si>
  <si>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</si>
  <si>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</si>
  <si>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</si>
  <si>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</si>
  <si>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</si>
  <si>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</si>
  <si>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</si>
  <si>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</si>
  <si>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</si>
  <si>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</si>
  <si>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</si>
  <si>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</si>
  <si>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</si>
  <si>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</si>
  <si>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</si>
  <si>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</si>
  <si>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</si>
  <si>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</si>
  <si>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</si>
  <si>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</si>
  <si>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</si>
  <si>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</si>
  <si>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</si>
  <si>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</si>
  <si>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</si>
  <si>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</si>
  <si>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</si>
  <si>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</si>
  <si>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</si>
  <si>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</si>
  <si>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</si>
  <si>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</si>
  <si>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</si>
  <si>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</si>
  <si>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</si>
  <si>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</si>
  <si>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</si>
  <si>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</si>
  <si>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</si>
  <si>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</si>
  <si>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</si>
  <si>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</si>
  <si>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</si>
  <si>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</si>
  <si>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</si>
  <si>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</si>
  <si>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</si>
  <si>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</si>
  <si>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</si>
  <si>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</si>
  <si>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</si>
  <si>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</si>
  <si>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</si>
  <si>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</si>
  <si>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</si>
  <si>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</si>
  <si>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</si>
  <si>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</si>
  <si>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</si>
  <si>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</si>
  <si>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</si>
  <si>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</si>
  <si>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</si>
  <si>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</si>
  <si>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</si>
  <si>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</si>
  <si>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</si>
  <si>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</si>
  <si>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</si>
  <si>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</si>
  <si>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</si>
  <si>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</si>
  <si>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</si>
  <si>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</si>
  <si>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</si>
  <si>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</si>
  <si>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</si>
  <si>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</si>
  <si>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</si>
  <si>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</si>
  <si>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</si>
  <si>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</si>
  <si>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</si>
  <si>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</si>
  <si>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</si>
  <si>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</si>
  <si>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</si>
  <si>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</si>
  <si>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</si>
  <si>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</si>
  <si>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</si>
  <si>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</si>
  <si>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</si>
  <si>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</si>
  <si>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</si>
  <si>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</si>
  <si>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</si>
  <si>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</si>
  <si>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</si>
  <si>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</si>
  <si>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</si>
  <si>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</si>
  <si>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</si>
  <si>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</si>
  <si>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</si>
  <si>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</si>
  <si>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</si>
  <si>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</si>
  <si>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</si>
  <si>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</si>
  <si>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</si>
  <si>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</si>
  <si>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</si>
  <si>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</si>
  <si>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</si>
  <si>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</si>
  <si>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</si>
  <si>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</si>
  <si>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</si>
  <si>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</si>
  <si>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</si>
  <si>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</si>
  <si>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</si>
  <si>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</si>
  <si>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</si>
  <si>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</si>
  <si>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</si>
  <si>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</si>
  <si>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</si>
  <si>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</si>
  <si>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</si>
  <si>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</si>
  <si>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</si>
  <si>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</si>
  <si>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</si>
  <si>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</si>
  <si>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</si>
  <si>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</si>
  <si>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</si>
  <si>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</si>
  <si>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</si>
  <si>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</si>
  <si>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</si>
  <si>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</si>
  <si>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</si>
  <si>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</si>
  <si>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</si>
  <si>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</si>
  <si>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</si>
  <si>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</si>
  <si>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</si>
  <si>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</si>
  <si>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</si>
  <si>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</si>
  <si>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</si>
  <si>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</si>
  <si>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</si>
  <si>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</si>
  <si>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</si>
  <si>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</si>
  <si>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</si>
  <si>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</si>
  <si>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</si>
  <si>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</si>
  <si>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</si>
  <si>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</si>
  <si>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</si>
  <si>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</si>
  <si>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</si>
  <si>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</si>
  <si>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</si>
  <si>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</si>
  <si>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</si>
  <si>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</si>
  <si>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</si>
  <si>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</si>
  <si>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</si>
  <si>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</si>
  <si>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</si>
  <si>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</si>
  <si>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</si>
  <si>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</si>
  <si>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</si>
  <si>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</si>
  <si>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</si>
  <si>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</si>
  <si>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</si>
  <si>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</si>
  <si>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</si>
  <si>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</si>
  <si>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</si>
  <si>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</si>
  <si>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</si>
  <si>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</si>
  <si>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</si>
  <si>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</si>
  <si>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</si>
  <si>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</si>
  <si>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</si>
  <si>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</si>
  <si>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</si>
  <si>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</si>
  <si>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</si>
  <si>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</si>
  <si>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</si>
  <si>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</si>
  <si>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</si>
  <si>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</si>
  <si>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</si>
  <si>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</si>
  <si>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</si>
  <si>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</si>
  <si>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</si>
  <si>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</si>
  <si>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</si>
  <si>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</si>
  <si>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</si>
  <si>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</si>
  <si>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</si>
  <si>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</si>
  <si>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</si>
  <si>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</si>
  <si>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</si>
  <si>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</si>
  <si>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</si>
  <si>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</si>
  <si>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</si>
  <si>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</si>
  <si>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</si>
  <si>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</si>
  <si>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</si>
  <si>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</si>
  <si>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</si>
  <si>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</si>
  <si>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</si>
  <si>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</si>
  <si>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</si>
  <si>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</si>
  <si>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</si>
  <si>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</si>
  <si>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</si>
  <si>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</si>
  <si>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</si>
  <si>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</si>
  <si>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</si>
  <si>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</si>
  <si>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</si>
  <si>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</si>
  <si>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</si>
  <si>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</si>
  <si>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</si>
  <si>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</si>
  <si>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</si>
  <si>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</si>
  <si>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</si>
  <si>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</si>
  <si>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</si>
  <si>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</si>
  <si>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</si>
  <si>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</si>
  <si>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</si>
  <si>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</si>
  <si>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</si>
  <si>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</si>
  <si>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</si>
  <si>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</si>
  <si>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</si>
  <si>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</si>
  <si>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</si>
  <si>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</si>
  <si>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</si>
  <si>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</si>
  <si>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</si>
  <si>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</si>
  <si>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</si>
  <si>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</si>
  <si>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</si>
  <si>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</si>
  <si>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</si>
  <si>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</si>
  <si>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</si>
  <si>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</si>
  <si>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</si>
  <si>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</si>
  <si>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</si>
  <si>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</si>
  <si>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</si>
  <si>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</si>
  <si>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</si>
  <si>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</si>
  <si>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</si>
  <si>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</si>
  <si>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</si>
  <si>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</si>
  <si>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</si>
  <si>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</si>
  <si>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</si>
  <si>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</si>
  <si>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</si>
  <si>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</si>
  <si>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</si>
  <si>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</si>
  <si>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</si>
  <si>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</si>
  <si>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</si>
  <si>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</si>
  <si>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</si>
  <si>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</si>
  <si>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</si>
  <si>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</si>
  <si>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</si>
  <si>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</si>
  <si>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</si>
  <si>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</si>
  <si>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</si>
  <si>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</si>
  <si>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</si>
  <si>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</si>
  <si>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</si>
  <si>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</si>
  <si>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</si>
  <si>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</si>
  <si>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</si>
  <si>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</si>
  <si>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</si>
  <si>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</si>
  <si>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</si>
  <si>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</si>
  <si>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</si>
  <si>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</si>
  <si>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</si>
  <si>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</si>
  <si>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</si>
  <si>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</si>
  <si>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</si>
  <si>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</si>
  <si>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</si>
  <si>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</si>
  <si>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</si>
  <si>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</si>
  <si>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</si>
  <si>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</si>
  <si>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</si>
  <si>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</si>
  <si>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</si>
  <si>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</si>
  <si>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</si>
  <si>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</si>
  <si>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</si>
  <si>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</si>
  <si>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</si>
  <si>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</si>
  <si>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</si>
  <si>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</si>
  <si>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</si>
  <si>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</si>
  <si>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</si>
  <si>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</si>
  <si>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</si>
  <si>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</si>
  <si>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</si>
  <si>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</si>
  <si>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</si>
  <si>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</si>
  <si>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</si>
  <si>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</si>
  <si>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</si>
  <si>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</si>
  <si>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</si>
  <si>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</si>
  <si>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</si>
  <si>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</si>
  <si>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</si>
  <si>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</si>
  <si>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</si>
  <si>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</si>
  <si>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</si>
  <si>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</si>
  <si>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</si>
  <si>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</si>
  <si>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</si>
  <si>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</si>
  <si>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</si>
  <si>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</si>
  <si>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</si>
  <si>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</si>
  <si>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</si>
  <si>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</si>
  <si>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</si>
  <si>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</si>
  <si>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</si>
  <si>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</si>
  <si>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</si>
  <si>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</si>
  <si>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</si>
  <si>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</si>
  <si>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</si>
  <si>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</si>
  <si>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</si>
  <si>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</si>
  <si>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</si>
  <si>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</si>
  <si>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</si>
  <si>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</si>
  <si>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</si>
  <si>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</si>
  <si>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</si>
  <si>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</si>
  <si>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</si>
  <si>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</si>
  <si>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</si>
  <si>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</si>
  <si>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</si>
  <si>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</si>
  <si>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</si>
  <si>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</si>
  <si>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</si>
  <si>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</si>
  <si>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</si>
  <si>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</si>
  <si>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</si>
  <si>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</si>
  <si>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</si>
  <si>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</si>
  <si>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</si>
  <si>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</si>
  <si>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</si>
  <si>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</si>
  <si>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</si>
  <si>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</si>
  <si>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</si>
  <si>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</si>
  <si>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</si>
  <si>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</si>
  <si>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</si>
  <si>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</si>
  <si>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</si>
  <si>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</si>
  <si>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</si>
  <si>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</si>
  <si>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</si>
  <si>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</si>
  <si>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</si>
  <si>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</si>
  <si>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</si>
  <si>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</si>
  <si>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</si>
  <si>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</si>
  <si>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</si>
  <si>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</si>
  <si>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</si>
  <si>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</si>
  <si>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</si>
  <si>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</si>
  <si>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</si>
  <si>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</si>
  <si>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</si>
  <si>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</si>
  <si>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</si>
  <si>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</si>
  <si>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</si>
  <si>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</si>
  <si>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</si>
  <si>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</si>
  <si>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</si>
  <si>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</si>
  <si>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</si>
  <si>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</si>
  <si>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</si>
  <si>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</si>
  <si>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</si>
  <si>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</si>
  <si>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</si>
  <si>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</si>
  <si>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</si>
  <si>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</si>
  <si>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</si>
  <si>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</si>
  <si>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</si>
  <si>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</si>
  <si>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</si>
  <si>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</si>
  <si>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</si>
  <si>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</si>
  <si>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</si>
  <si>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</si>
  <si>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</si>
  <si>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</si>
  <si>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</si>
  <si>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</si>
  <si>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</si>
  <si>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</si>
  <si>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</si>
  <si>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</si>
  <si>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</si>
  <si>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</si>
  <si>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</si>
  <si>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</si>
  <si>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</si>
  <si>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</si>
  <si>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</si>
  <si>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</si>
  <si>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</si>
  <si>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</si>
  <si>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</si>
  <si>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</si>
  <si>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</si>
  <si>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</si>
  <si>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</si>
  <si>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</si>
  <si>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</si>
  <si>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</si>
  <si>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</si>
  <si>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</si>
  <si>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</si>
  <si>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</si>
  <si>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</si>
  <si>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</si>
  <si>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</si>
  <si>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</si>
  <si>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</si>
  <si>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</si>
  <si>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</si>
  <si>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</si>
  <si>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</si>
  <si>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</si>
  <si>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</si>
  <si>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</si>
  <si>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</si>
  <si>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</si>
  <si>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</si>
  <si>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</si>
  <si>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</si>
  <si>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</si>
  <si>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</si>
  <si>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</si>
  <si>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</si>
  <si>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</si>
  <si>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</si>
  <si>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</si>
  <si>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</si>
  <si>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</si>
  <si>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</si>
  <si>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</si>
  <si>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</si>
  <si>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</si>
  <si>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</si>
  <si>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</si>
  <si>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</si>
  <si>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</si>
  <si>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</si>
  <si>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</si>
  <si>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</si>
  <si>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</si>
  <si>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</si>
  <si>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</si>
  <si>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</si>
  <si>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</si>
  <si>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</si>
  <si>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</si>
  <si>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</si>
  <si>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</si>
  <si>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</si>
  <si>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</si>
  <si>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</si>
  <si>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</si>
  <si>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</si>
  <si>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</si>
  <si>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</si>
  <si>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</si>
  <si>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</si>
  <si>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</si>
  <si>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</si>
  <si>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</si>
  <si>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</si>
  <si>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</si>
  <si>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</si>
  <si>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</si>
  <si>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</si>
  <si>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</si>
  <si>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</si>
  <si>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</si>
  <si>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</si>
  <si>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</si>
  <si>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</si>
  <si>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</si>
  <si>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</si>
  <si>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</si>
  <si>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</si>
  <si>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</si>
  <si>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</si>
  <si>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</si>
  <si>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</si>
  <si>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</si>
  <si>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</si>
  <si>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</si>
  <si>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</si>
  <si>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</si>
  <si>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</si>
  <si>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</si>
  <si>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</si>
  <si>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</si>
  <si>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</si>
  <si>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</si>
  <si>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</si>
  <si>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</si>
  <si>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</si>
  <si>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</si>
  <si>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</si>
  <si>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</si>
  <si>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</si>
  <si>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</si>
  <si>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</si>
  <si>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</si>
  <si>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</si>
  <si>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</si>
  <si>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</si>
  <si>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</si>
  <si>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</si>
  <si>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</si>
  <si>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</si>
  <si>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</si>
  <si>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</si>
  <si>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</si>
  <si>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</si>
  <si>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</si>
  <si>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</si>
  <si>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</si>
  <si>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</si>
  <si>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</si>
  <si>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</si>
  <si>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</si>
  <si>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</si>
  <si>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</si>
  <si>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</si>
  <si>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</si>
  <si>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</si>
  <si>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</si>
  <si>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</si>
  <si>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</si>
  <si>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</si>
  <si>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</si>
  <si>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</si>
  <si>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</si>
  <si>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</si>
  <si>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</si>
  <si>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</si>
  <si>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</si>
  <si>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</si>
  <si>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</si>
  <si>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</si>
  <si>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</si>
  <si>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</si>
  <si>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</si>
  <si>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</si>
  <si>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</si>
  <si>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</si>
  <si>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</si>
  <si>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</si>
  <si>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</si>
  <si>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</si>
  <si>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</si>
  <si>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</si>
  <si>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</si>
  <si>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</si>
  <si>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</si>
  <si>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</si>
  <si>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</si>
  <si>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</si>
  <si>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</si>
  <si>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</si>
  <si>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</si>
  <si>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</si>
  <si>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</si>
  <si>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</si>
  <si>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</si>
  <si>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</si>
  <si>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</si>
  <si>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</si>
  <si>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</si>
  <si>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</si>
  <si>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</si>
  <si>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</si>
  <si>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</si>
  <si>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</si>
  <si>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</si>
  <si>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</si>
  <si>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</si>
  <si>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</si>
  <si>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</si>
  <si>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</si>
  <si>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</si>
  <si>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</si>
  <si>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</si>
  <si>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</si>
  <si>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</si>
  <si>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</si>
  <si>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</si>
  <si>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</si>
  <si>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</si>
  <si>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</si>
  <si>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</si>
  <si>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</si>
  <si>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</si>
  <si>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</si>
  <si>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</si>
  <si>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</si>
  <si>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</si>
  <si>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</si>
  <si>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</si>
  <si>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</si>
  <si>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</si>
  <si>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</si>
  <si>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</si>
  <si>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</si>
  <si>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</si>
  <si>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</si>
  <si>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</si>
  <si>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</si>
  <si>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</si>
  <si>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</si>
  <si>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</si>
  <si>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</si>
  <si>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</si>
  <si>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</si>
  <si>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</si>
  <si>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</si>
  <si>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</si>
  <si>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</si>
  <si>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</si>
  <si>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</si>
  <si>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</si>
  <si>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</si>
  <si>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</si>
  <si>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</si>
  <si>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</si>
  <si>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</si>
  <si>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</si>
  <si>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</si>
  <si>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</si>
  <si>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</si>
  <si>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</si>
  <si>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</si>
  <si>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</si>
  <si>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</si>
  <si>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</si>
  <si>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</si>
  <si>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</si>
  <si>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</si>
  <si>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</si>
  <si>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</si>
  <si>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</si>
  <si>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</si>
  <si>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</si>
  <si>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</si>
  <si>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</si>
  <si>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</si>
  <si>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</si>
  <si>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</si>
  <si>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</si>
  <si>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</si>
  <si>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</si>
  <si>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</si>
  <si>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</si>
  <si>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</si>
  <si>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</si>
  <si>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</si>
  <si>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</si>
  <si>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</si>
  <si>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</si>
  <si>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</si>
  <si>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</si>
  <si>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</si>
  <si>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</si>
  <si>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</si>
  <si>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</si>
  <si>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</si>
  <si>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</si>
  <si>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</si>
  <si>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</si>
  <si>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</si>
  <si>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</si>
  <si>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</si>
  <si>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</si>
  <si>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</si>
  <si>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</si>
  <si>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</si>
  <si>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</si>
  <si>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</si>
  <si>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</si>
  <si>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</si>
  <si>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</si>
  <si>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</si>
  <si>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</si>
  <si>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</si>
  <si>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</si>
  <si>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</si>
  <si>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</si>
  <si>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</si>
  <si>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</si>
  <si>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</si>
  <si>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</si>
  <si>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</si>
  <si>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</si>
  <si>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</si>
  <si>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</si>
  <si>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</si>
  <si>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</si>
  <si>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</si>
  <si>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</si>
  <si>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</si>
  <si>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</si>
  <si>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</si>
  <si>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</si>
  <si>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</si>
  <si>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</si>
  <si>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</si>
  <si>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</si>
  <si>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</si>
  <si>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</si>
  <si>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</si>
  <si>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</si>
  <si>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</si>
  <si>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</si>
  <si>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</si>
  <si>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</si>
  <si>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</si>
  <si>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</si>
  <si>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</si>
  <si>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</si>
  <si>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</si>
  <si>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</si>
  <si>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</si>
  <si>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</si>
  <si>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</si>
  <si>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</si>
  <si>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</si>
  <si>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</si>
  <si>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</si>
  <si>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</si>
  <si>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</si>
  <si>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</si>
  <si>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</si>
  <si>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</si>
  <si>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</si>
  <si>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</si>
  <si>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</si>
  <si>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</si>
  <si>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</si>
  <si>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</si>
  <si>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</si>
  <si>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</si>
  <si>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</si>
  <si>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</si>
  <si>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</si>
  <si>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</si>
  <si>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</si>
  <si>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</si>
  <si>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</si>
  <si>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</si>
  <si>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</si>
  <si>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</si>
  <si>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</si>
  <si>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</si>
  <si>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</si>
  <si>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</si>
  <si>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</si>
  <si>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</si>
  <si>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</si>
  <si>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</si>
  <si>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</si>
  <si>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</si>
  <si>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</si>
  <si>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</si>
  <si>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</si>
  <si>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</si>
  <si>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</si>
  <si>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</si>
  <si>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</si>
  <si>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</si>
  <si>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</si>
  <si>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</si>
  <si>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</si>
  <si>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</si>
  <si>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</si>
  <si>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</si>
  <si>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</si>
  <si>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</si>
  <si>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</si>
  <si>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</si>
  <si>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</si>
  <si>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</si>
  <si>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</si>
  <si>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</si>
  <si>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</si>
  <si>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</si>
  <si>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</si>
  <si>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</si>
  <si>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</si>
  <si>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</si>
  <si>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</si>
  <si>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</si>
  <si>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</si>
  <si>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</si>
  <si>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</si>
  <si>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</si>
  <si>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</si>
  <si>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</si>
  <si>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</si>
  <si>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</si>
  <si>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</si>
  <si>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</si>
  <si>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</si>
  <si>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</si>
  <si>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</si>
  <si>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</si>
  <si>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</si>
  <si>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</si>
  <si>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</si>
  <si>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</si>
  <si>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</si>
  <si>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</si>
  <si>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</si>
  <si>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</si>
  <si>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</si>
  <si>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</si>
  <si>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</si>
  <si>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</si>
  <si>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</si>
  <si>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</si>
  <si>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</si>
  <si>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</si>
  <si>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</si>
  <si>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</si>
  <si>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</si>
  <si>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</si>
  <si>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</si>
  <si>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</si>
  <si>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</si>
  <si>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</si>
  <si>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</si>
  <si>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</si>
  <si>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</si>
  <si>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</si>
  <si>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</si>
  <si>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</si>
  <si>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</si>
  <si>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</si>
  <si>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</si>
  <si>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</si>
  <si>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</si>
  <si>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</si>
  <si>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</si>
  <si>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</si>
  <si>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</si>
  <si>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</si>
  <si>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</si>
  <si>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</si>
  <si>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</si>
  <si>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</si>
  <si>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</si>
  <si>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</si>
  <si>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</si>
  <si>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</si>
  <si>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</si>
  <si>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</si>
  <si>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</si>
  <si>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</si>
  <si>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</si>
  <si>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</si>
  <si>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</si>
  <si>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</si>
  <si>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</si>
  <si>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</si>
  <si>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</si>
  <si>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</si>
  <si>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</si>
  <si>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</si>
  <si>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</si>
  <si>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</si>
  <si>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</si>
  <si>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</si>
  <si>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</si>
  <si>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</si>
  <si>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</si>
  <si>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</si>
  <si>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</si>
  <si>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</si>
  <si>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</si>
  <si>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</si>
  <si>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</si>
  <si>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</si>
  <si>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</si>
  <si>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</si>
  <si>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</si>
  <si>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</si>
  <si>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</si>
  <si>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</si>
  <si>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</si>
  <si>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</si>
  <si>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</si>
  <si>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</si>
  <si>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</si>
  <si>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</si>
  <si>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</si>
  <si>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</si>
  <si>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</si>
  <si>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</si>
  <si>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</si>
  <si>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</si>
  <si>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</si>
  <si>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</si>
  <si>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</si>
  <si>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</si>
  <si>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</si>
  <si>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</si>
  <si>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</si>
  <si>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</si>
  <si>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</si>
  <si>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</si>
  <si>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</si>
  <si>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</si>
  <si>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</si>
  <si>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</si>
  <si>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</si>
  <si>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</si>
  <si>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</si>
  <si>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</si>
  <si>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</si>
  <si>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</si>
  <si>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</si>
  <si>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</si>
  <si>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</si>
  <si>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</si>
  <si>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</si>
  <si>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</si>
  <si>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</si>
  <si>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</si>
  <si>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</si>
  <si>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</si>
  <si>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</si>
  <si>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</si>
  <si>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</si>
  <si>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</si>
  <si>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</si>
  <si>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</si>
  <si>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</si>
  <si>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</si>
  <si>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</si>
  <si>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</si>
  <si>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</si>
  <si>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</si>
  <si>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</si>
  <si>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</si>
  <si>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</si>
  <si>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</si>
  <si>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</si>
  <si>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</si>
  <si>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</si>
  <si>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</si>
  <si>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</si>
  <si>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</si>
  <si>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</si>
  <si>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</si>
  <si>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</si>
  <si>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</si>
  <si>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</si>
  <si>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</si>
  <si>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</si>
  <si>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</si>
  <si>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</si>
  <si>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</si>
  <si>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</si>
  <si>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</si>
  <si>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</si>
  <si>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</si>
  <si>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</si>
  <si>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</si>
  <si>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</si>
  <si>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</si>
  <si>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</si>
  <si>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</si>
  <si>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</si>
  <si>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</si>
  <si>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</si>
  <si>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</si>
  <si>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</si>
  <si>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</si>
  <si>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</si>
  <si>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</si>
  <si>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</si>
  <si>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</si>
  <si>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</si>
  <si>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</si>
  <si>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</si>
  <si>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</si>
  <si>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</si>
  <si>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</si>
  <si>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</si>
  <si>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</si>
  <si>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</si>
  <si>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</si>
  <si>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</si>
  <si>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</si>
  <si>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</si>
  <si>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</si>
  <si>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</si>
  <si>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</si>
  <si>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</si>
  <si>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</si>
  <si>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</si>
  <si>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</si>
  <si>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</si>
  <si>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</si>
  <si>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</si>
  <si>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</si>
  <si>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</si>
  <si>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</si>
  <si>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</si>
  <si>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</si>
  <si>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</si>
  <si>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</si>
  <si>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</si>
  <si>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</si>
  <si>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</si>
  <si>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</si>
  <si>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</si>
  <si>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</si>
  <si>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</si>
  <si>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</si>
  <si>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</si>
  <si>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</si>
  <si>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</si>
  <si>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</si>
  <si>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</si>
  <si>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</si>
  <si>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</si>
  <si>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</si>
  <si>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</si>
  <si>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</si>
  <si>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</si>
  <si>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</si>
  <si>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</si>
  <si>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</si>
  <si>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</si>
  <si>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</si>
  <si>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</si>
  <si>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</si>
  <si>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</si>
  <si>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</si>
  <si>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</si>
  <si>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</si>
  <si>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</si>
  <si>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</si>
  <si>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</si>
  <si>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</si>
  <si>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</si>
  <si>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</si>
  <si>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</si>
  <si>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</si>
  <si>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</si>
  <si>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</si>
  <si>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</si>
  <si>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</si>
  <si>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</si>
  <si>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</si>
  <si>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</si>
  <si>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</si>
  <si>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</si>
  <si>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</si>
  <si>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</si>
  <si>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</si>
  <si>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</si>
  <si>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</si>
  <si>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</si>
  <si>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</si>
  <si>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</si>
  <si>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</si>
  <si>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</si>
  <si>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</si>
  <si>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</si>
  <si>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</si>
  <si>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</si>
  <si>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</si>
  <si>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</si>
  <si>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</si>
  <si>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</si>
  <si>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</si>
  <si>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</si>
  <si>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</si>
  <si>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</si>
  <si>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</si>
  <si>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</si>
  <si>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</si>
  <si>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</si>
  <si>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</si>
  <si>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</si>
  <si>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</si>
  <si>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</si>
  <si>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</si>
  <si>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</si>
  <si>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</si>
  <si>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</si>
  <si>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</si>
  <si>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</si>
  <si>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</si>
  <si>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</si>
  <si>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</si>
  <si>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</si>
  <si>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</si>
  <si>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</si>
  <si>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</si>
  <si>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</si>
  <si>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</si>
  <si>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</si>
  <si>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</si>
  <si>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</si>
  <si>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</si>
  <si>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</si>
  <si>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</si>
  <si>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</si>
  <si>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</si>
  <si>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</si>
  <si>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</si>
  <si>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</si>
  <si>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</si>
  <si>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</si>
  <si>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</si>
  <si>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</si>
  <si>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</si>
  <si>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</si>
  <si>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</si>
  <si>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</si>
  <si>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</si>
  <si>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</si>
  <si>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</si>
  <si>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</si>
  <si>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</si>
  <si>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</si>
  <si>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</si>
  <si>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</si>
  <si>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</si>
  <si>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</si>
  <si>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</si>
  <si>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</si>
  <si>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</si>
  <si>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</si>
  <si>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</si>
  <si>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</si>
  <si>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</si>
  <si>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</si>
  <si>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</si>
  <si>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</si>
  <si>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</si>
  <si>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</si>
  <si>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</si>
  <si>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</si>
  <si>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</si>
  <si>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</si>
  <si>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</si>
  <si>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</si>
  <si>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</si>
  <si>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</si>
  <si>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</si>
  <si>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</si>
  <si>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</si>
  <si>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</si>
  <si>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</si>
  <si>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</si>
  <si>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</si>
  <si>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</si>
  <si>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</si>
  <si>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</si>
  <si>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</si>
  <si>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</si>
  <si>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</si>
  <si>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</si>
  <si>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</si>
  <si>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</si>
  <si>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</si>
  <si>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</si>
  <si>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</si>
  <si>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</si>
  <si>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</si>
  <si>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</si>
  <si>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</si>
  <si>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</si>
  <si>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</si>
  <si>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</si>
  <si>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</si>
  <si>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</si>
  <si>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</si>
  <si>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</si>
  <si>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</si>
  <si>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</si>
  <si>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</si>
  <si>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</si>
  <si>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</si>
  <si>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</si>
  <si>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</si>
  <si>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</si>
  <si>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</si>
  <si>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</si>
  <si>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</si>
  <si>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</si>
  <si>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</si>
  <si>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</si>
  <si>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</si>
  <si>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</si>
  <si>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</si>
  <si>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</si>
  <si>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</si>
  <si>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</si>
  <si>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</si>
  <si>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</si>
  <si>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</si>
  <si>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</si>
  <si>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</si>
  <si>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</si>
  <si>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</si>
  <si>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</si>
  <si>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</si>
  <si>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</si>
  <si>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</si>
  <si>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</si>
  <si>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</si>
  <si>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</si>
  <si>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</si>
  <si>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</si>
  <si>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</si>
  <si>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</si>
  <si>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</si>
  <si>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</si>
  <si>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</si>
  <si>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</si>
  <si>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</si>
  <si>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</si>
  <si>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</si>
  <si>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</si>
  <si>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</si>
  <si>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</si>
  <si>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</si>
  <si>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</si>
  <si>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</si>
  <si>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</si>
  <si>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</si>
  <si>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</si>
  <si>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</si>
  <si>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</si>
  <si>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</si>
  <si>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</si>
  <si>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</si>
  <si>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</si>
  <si>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</si>
  <si>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</si>
  <si>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</si>
  <si>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</si>
  <si>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</si>
  <si>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</si>
  <si>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</si>
  <si>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</si>
  <si>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</si>
  <si>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</si>
  <si>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</si>
  <si>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</si>
  <si>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</si>
  <si>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</si>
  <si>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</si>
  <si>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</si>
  <si>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</si>
  <si>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</si>
  <si>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</si>
  <si>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</si>
  <si>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</si>
  <si>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</si>
  <si>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</si>
  <si>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</si>
  <si>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</si>
  <si>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</si>
  <si>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</si>
  <si>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</si>
  <si>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</si>
  <si>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</si>
  <si>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</si>
  <si>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</si>
  <si>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</si>
  <si>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</si>
  <si>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</si>
  <si>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</si>
  <si>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</si>
  <si>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</si>
  <si>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</si>
  <si>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</si>
  <si>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</si>
  <si>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</si>
  <si>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</si>
  <si>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</si>
  <si>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</si>
  <si>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</si>
  <si>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</si>
  <si>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</si>
  <si>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</si>
  <si>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</si>
  <si>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</si>
  <si>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</si>
  <si>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</si>
  <si>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</si>
  <si>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</si>
  <si>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</si>
  <si>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</si>
  <si>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</si>
  <si>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</si>
  <si>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</si>
  <si>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</si>
  <si>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</si>
  <si>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</si>
  <si>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</si>
  <si>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</si>
  <si>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</si>
  <si>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</si>
  <si>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</si>
  <si>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</si>
  <si>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</si>
  <si>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</si>
  <si>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</si>
  <si>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</si>
  <si>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</si>
  <si>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</si>
  <si>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</si>
  <si>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</si>
  <si>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</si>
  <si>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</si>
  <si>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</si>
  <si>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</si>
  <si>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</si>
  <si>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</si>
  <si>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</si>
  <si>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</si>
  <si>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</si>
  <si>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</si>
  <si>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</si>
  <si>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</si>
  <si>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</si>
  <si>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</si>
  <si>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</si>
  <si>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</si>
  <si>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</si>
  <si>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</si>
  <si>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</si>
  <si>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</si>
  <si>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</si>
  <si>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</si>
  <si>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</si>
  <si>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</si>
  <si>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</si>
  <si>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</si>
  <si>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</si>
  <si>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</si>
  <si>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</si>
  <si>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</si>
  <si>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</si>
  <si>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</si>
  <si>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</si>
  <si>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</si>
  <si>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</si>
  <si>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</si>
  <si>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</si>
  <si>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</si>
  <si>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</si>
  <si>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</si>
  <si>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</si>
  <si>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</si>
  <si>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</si>
  <si>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</si>
  <si>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</si>
  <si>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</si>
  <si>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</si>
  <si>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</si>
  <si>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</si>
  <si>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</si>
  <si>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</si>
  <si>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</si>
  <si>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</si>
  <si>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</si>
  <si>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</si>
  <si>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</si>
  <si>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</si>
  <si>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</si>
  <si>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</si>
  <si>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</si>
  <si>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</si>
  <si>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</si>
  <si>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</si>
  <si>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</si>
  <si>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</si>
  <si>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</si>
  <si>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</si>
  <si>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</si>
  <si>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</si>
  <si>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</si>
  <si>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</si>
  <si>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</si>
  <si>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</si>
  <si>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</si>
  <si>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</si>
  <si>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</si>
  <si>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</si>
  <si>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</si>
  <si>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</si>
  <si>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</si>
  <si>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</si>
  <si>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</si>
  <si>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</si>
  <si>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</si>
  <si>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</si>
  <si>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</si>
  <si>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</si>
  <si>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</si>
  <si>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</si>
  <si>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</si>
  <si>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</si>
  <si>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</si>
  <si>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</si>
  <si>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</si>
  <si>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</si>
  <si>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</si>
  <si>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</si>
  <si>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</si>
  <si>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</si>
  <si>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</si>
  <si>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</si>
  <si>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</si>
  <si>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</si>
  <si>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</si>
  <si>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</si>
  <si>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</si>
  <si>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</si>
  <si>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</si>
  <si>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</si>
  <si>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</si>
  <si>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</si>
  <si>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</si>
  <si>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</si>
  <si>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</si>
  <si>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</si>
  <si>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</si>
  <si>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</si>
  <si>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</si>
  <si>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</si>
  <si>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</si>
  <si>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</si>
  <si>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</si>
  <si>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</si>
  <si>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</si>
  <si>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</si>
  <si>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</si>
  <si>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</si>
  <si>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</si>
  <si>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</si>
  <si>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</si>
  <si>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</si>
  <si>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</si>
  <si>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</si>
  <si>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</si>
  <si>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</si>
  <si>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</si>
  <si>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</si>
  <si>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</si>
  <si>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</si>
  <si>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</si>
  <si>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</si>
  <si>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</si>
  <si>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</si>
  <si>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</si>
  <si>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</si>
  <si>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</si>
  <si>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</si>
  <si>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</si>
  <si>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</si>
  <si>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</si>
  <si>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</si>
  <si>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</si>
  <si>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</si>
  <si>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</si>
  <si>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</si>
  <si>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</si>
  <si>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</si>
  <si>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</si>
  <si>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</si>
  <si>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</si>
  <si>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</si>
  <si>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</si>
  <si>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</si>
  <si>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</si>
  <si>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</si>
  <si>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</si>
  <si>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</si>
  <si>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</si>
  <si>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</si>
  <si>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</si>
  <si>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</si>
  <si>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</si>
  <si>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</si>
  <si>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</si>
  <si>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</si>
  <si>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</si>
  <si>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</si>
  <si>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</si>
  <si>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</si>
  <si>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</si>
  <si>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</si>
  <si>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</si>
  <si>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</si>
  <si>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</si>
  <si>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</si>
  <si>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</si>
  <si>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</si>
  <si>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</si>
  <si>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</si>
  <si>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</si>
  <si>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</si>
  <si>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</si>
  <si>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</si>
  <si>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</si>
  <si>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</si>
  <si>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</si>
  <si>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</si>
  <si>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</si>
  <si>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</si>
  <si>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</si>
  <si>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</si>
  <si>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</si>
  <si>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</si>
  <si>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</si>
  <si>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</si>
  <si>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</si>
  <si>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</si>
  <si>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</si>
  <si>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</si>
  <si>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</si>
  <si>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</si>
  <si>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</si>
  <si>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</si>
  <si>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</si>
  <si>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</si>
  <si>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</si>
  <si>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</si>
  <si>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</si>
  <si>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</si>
  <si>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</si>
  <si>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</si>
  <si>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</si>
  <si>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</si>
  <si>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</si>
  <si>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</si>
  <si>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</si>
  <si>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</si>
  <si>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</si>
  <si>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</si>
  <si>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</si>
  <si>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</si>
  <si>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</si>
  <si>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</si>
  <si>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</si>
  <si>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</si>
  <si>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</si>
  <si>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</si>
  <si>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</si>
  <si>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</si>
  <si>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</si>
  <si>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</si>
  <si>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</si>
  <si>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</si>
  <si>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</si>
  <si>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</si>
  <si>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</si>
  <si>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</si>
  <si>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</si>
  <si>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</si>
  <si>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</si>
  <si>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</si>
  <si>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</si>
  <si>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</si>
  <si>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</si>
  <si>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</si>
  <si>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</si>
  <si>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</si>
  <si>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</si>
  <si>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</si>
  <si>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</si>
  <si>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</si>
  <si>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</si>
  <si>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</si>
  <si>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</si>
  <si>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</si>
  <si>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</si>
  <si>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</si>
  <si>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</si>
  <si>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</si>
  <si>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</si>
  <si>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</si>
  <si>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</si>
  <si>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</si>
  <si>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</si>
  <si>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</si>
  <si>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</si>
  <si>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</si>
  <si>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</si>
  <si>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</si>
  <si>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</si>
  <si>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</si>
  <si>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</si>
  <si>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</si>
  <si>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</si>
  <si>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</si>
  <si>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</si>
  <si>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</si>
  <si>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</si>
  <si>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</si>
  <si>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</si>
  <si>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</si>
  <si>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</si>
  <si>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</si>
  <si>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</si>
  <si>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</si>
  <si>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</si>
  <si>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</si>
  <si>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</si>
  <si>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</si>
  <si>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</si>
  <si>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</si>
  <si>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</si>
  <si>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</si>
  <si>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</si>
  <si>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</si>
  <si>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</si>
  <si>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</si>
  <si>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</si>
  <si>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</si>
  <si>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</si>
  <si>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</si>
  <si>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</si>
  <si>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</si>
  <si>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</si>
  <si>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</si>
  <si>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</si>
  <si>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</si>
  <si>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</si>
  <si>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</si>
  <si>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</si>
  <si>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</si>
  <si>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</si>
  <si>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</si>
  <si>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</si>
  <si>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</si>
  <si>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</si>
  <si>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</si>
  <si>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</si>
  <si>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</si>
  <si>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</si>
  <si>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</si>
  <si>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</si>
  <si>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</si>
  <si>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</si>
  <si>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</si>
  <si>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</si>
  <si>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</si>
  <si>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</si>
  <si>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</si>
  <si>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</si>
  <si>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</si>
  <si>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</si>
  <si>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</si>
  <si>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</si>
  <si>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</si>
  <si>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</si>
  <si>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</si>
  <si>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</si>
  <si>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</si>
  <si>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</si>
  <si>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</si>
  <si>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</si>
  <si>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</si>
  <si>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</si>
  <si>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</si>
  <si>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</si>
  <si>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</si>
  <si>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</si>
  <si>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</si>
  <si>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</si>
  <si>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</si>
  <si>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</si>
  <si>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</si>
  <si>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</si>
  <si>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</si>
  <si>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</si>
  <si>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</si>
  <si>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</si>
  <si>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</si>
  <si>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</si>
  <si>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</si>
  <si>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</si>
  <si>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</si>
  <si>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</si>
  <si>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</si>
  <si>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</si>
  <si>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</si>
  <si>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</si>
  <si>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</si>
  <si>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</si>
  <si>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</si>
  <si>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</si>
  <si>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</si>
  <si>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</si>
  <si>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</si>
  <si>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</si>
  <si>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</si>
  <si>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</si>
  <si>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</si>
  <si>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</si>
  <si>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</si>
  <si>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</si>
  <si>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</si>
  <si>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</si>
  <si>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</si>
  <si>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</si>
  <si>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</si>
  <si>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</si>
  <si>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</si>
  <si>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</si>
  <si>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</si>
  <si>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</si>
  <si>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</si>
  <si>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</si>
  <si>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</si>
  <si>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</si>
  <si>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</si>
  <si>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</si>
  <si>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</si>
  <si>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</si>
  <si>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</si>
  <si>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</si>
  <si>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</si>
  <si>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</si>
  <si>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</si>
  <si>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</si>
  <si>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</si>
  <si>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</si>
  <si>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</si>
  <si>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</si>
  <si>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</si>
  <si>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</si>
  <si>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</si>
  <si>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</si>
  <si>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</si>
  <si>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</si>
  <si>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</si>
  <si>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</si>
  <si>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</si>
  <si>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</si>
  <si>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</si>
  <si>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</si>
  <si>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</si>
  <si>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</si>
  <si>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</si>
  <si>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</si>
  <si>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</si>
  <si>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</si>
  <si>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</si>
  <si>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</si>
  <si>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</si>
  <si>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</si>
  <si>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</si>
  <si>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</si>
  <si>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</si>
  <si>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</si>
  <si>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</si>
  <si>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</si>
  <si>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</si>
  <si>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</si>
  <si>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</si>
  <si>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</si>
  <si>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</si>
  <si>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</si>
  <si>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</si>
  <si>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</si>
  <si>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</si>
  <si>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</si>
  <si>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</si>
  <si>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</si>
  <si>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</si>
  <si>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</si>
  <si>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</si>
  <si>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</si>
  <si>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</si>
  <si>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</si>
  <si>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</si>
  <si>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</si>
  <si>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</si>
  <si>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</si>
  <si>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</si>
  <si>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</si>
  <si>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</si>
  <si>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</si>
  <si>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</si>
  <si>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</si>
  <si>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</si>
  <si>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</si>
  <si>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</si>
  <si>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</si>
  <si>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</si>
  <si>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</si>
  <si>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</si>
  <si>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</si>
  <si>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</si>
  <si>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</si>
  <si>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</si>
  <si>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</si>
  <si>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</si>
  <si>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</si>
  <si>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</si>
  <si>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</si>
  <si>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</si>
  <si>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</si>
  <si>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</si>
  <si>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</si>
  <si>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</si>
  <si>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</si>
  <si>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</si>
  <si>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</si>
  <si>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</si>
  <si>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</si>
  <si>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</si>
  <si>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</si>
  <si>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</si>
  <si>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</si>
  <si>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</si>
  <si>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</si>
  <si>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</si>
  <si>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</si>
  <si>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</si>
  <si>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</si>
  <si>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</si>
  <si>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</si>
  <si>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</si>
  <si>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</si>
  <si>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</si>
  <si>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</si>
  <si>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</si>
  <si>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</si>
  <si>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</si>
  <si>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</si>
  <si>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</si>
  <si>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</si>
  <si>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</si>
  <si>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</si>
  <si>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</si>
  <si>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</si>
  <si>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</si>
  <si>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</si>
  <si>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</si>
  <si>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</si>
  <si>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</si>
  <si>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</si>
  <si>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</si>
  <si>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</si>
  <si>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</si>
  <si>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</si>
  <si>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</si>
  <si>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</si>
  <si>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</si>
  <si>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</si>
  <si>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</si>
  <si>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</si>
  <si>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</si>
  <si>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</si>
  <si>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</si>
  <si>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</si>
  <si>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</si>
  <si>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</si>
  <si>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</si>
  <si>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</si>
  <si>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</si>
  <si>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</si>
  <si>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</si>
  <si>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</si>
  <si>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</si>
  <si>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</si>
  <si>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</si>
  <si>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</si>
  <si>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</si>
  <si>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</si>
  <si>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</si>
  <si>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</si>
  <si>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</si>
  <si>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</si>
  <si>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</si>
  <si>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</si>
  <si>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</si>
  <si>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</si>
  <si>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</si>
  <si>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</si>
  <si>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</si>
  <si>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</si>
  <si>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</si>
  <si>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</si>
  <si>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</si>
  <si>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</si>
  <si>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</si>
  <si>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</si>
  <si>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</si>
  <si>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</si>
  <si>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</si>
  <si>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</si>
  <si>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</si>
  <si>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</si>
  <si>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</si>
  <si>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</si>
  <si>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</si>
  <si>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</si>
  <si>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</si>
  <si>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</si>
  <si>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</si>
  <si>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</si>
  <si>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</si>
  <si>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</si>
  <si>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</si>
  <si>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</si>
  <si>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</si>
  <si>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</si>
  <si>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</si>
  <si>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</si>
  <si>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</si>
  <si>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</si>
  <si>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</si>
  <si>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</si>
  <si>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</si>
  <si>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</si>
  <si>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</si>
  <si>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</si>
  <si>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</si>
  <si>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</si>
  <si>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</si>
  <si>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</si>
  <si>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</si>
  <si>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</si>
  <si>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</si>
  <si>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</si>
  <si>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</si>
  <si>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</si>
  <si>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</si>
  <si>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</si>
  <si>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</si>
  <si>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</si>
  <si>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</si>
  <si>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</si>
  <si>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</si>
  <si>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</si>
  <si>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</si>
  <si>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</si>
  <si>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</si>
  <si>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</si>
  <si>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</si>
  <si>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</si>
  <si>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</si>
  <si>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</si>
  <si>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</si>
  <si>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</si>
  <si>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</si>
  <si>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</si>
  <si>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</si>
  <si>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</si>
  <si>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</si>
  <si>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</si>
  <si>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</si>
  <si>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</si>
  <si>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</si>
  <si>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</si>
  <si>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</si>
  <si>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</si>
  <si>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</si>
  <si>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</si>
  <si>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</si>
  <si>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</si>
  <si>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</si>
  <si>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</si>
  <si>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</si>
  <si>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</si>
  <si>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</si>
  <si>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</si>
  <si>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</si>
  <si>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</si>
  <si>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</si>
  <si>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</si>
  <si>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</si>
  <si>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</si>
  <si>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</si>
  <si>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</si>
  <si>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</si>
  <si>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</si>
  <si>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</si>
  <si>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</si>
  <si>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</si>
  <si>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</si>
  <si>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</si>
  <si>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</si>
  <si>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</si>
  <si>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</si>
  <si>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</si>
  <si>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</si>
  <si>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</si>
  <si>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</si>
  <si>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</si>
  <si>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</si>
  <si>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</si>
  <si>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</si>
  <si>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</si>
  <si>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</si>
  <si>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</si>
  <si>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</si>
  <si>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</si>
  <si>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</si>
  <si>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</si>
  <si>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</si>
  <si>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</si>
  <si>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</si>
  <si>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</si>
  <si>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</si>
  <si>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</si>
  <si>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</si>
  <si>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</si>
  <si>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</si>
  <si>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</si>
  <si>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</si>
  <si>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</si>
  <si>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</si>
  <si>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</si>
  <si>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</si>
  <si>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</si>
  <si>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</si>
  <si>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</si>
  <si>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</si>
  <si>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</si>
  <si>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</si>
  <si>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</si>
  <si>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</si>
  <si>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</si>
  <si>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</si>
  <si>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</si>
  <si>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</si>
  <si>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</si>
  <si>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</si>
  <si>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</si>
  <si>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</si>
  <si>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</si>
  <si>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</si>
  <si>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</si>
  <si>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</si>
  <si>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</si>
  <si>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</si>
  <si>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</si>
  <si>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</si>
  <si>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</si>
  <si>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</si>
  <si>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</si>
  <si>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</si>
  <si>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</si>
  <si>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</si>
  <si>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</si>
  <si>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</si>
  <si>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</si>
  <si>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</si>
  <si>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</si>
  <si>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</si>
  <si>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</si>
  <si>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</si>
  <si>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</si>
  <si>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</si>
  <si>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</si>
  <si>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</si>
  <si>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</si>
  <si>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</si>
  <si>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</si>
  <si>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</si>
  <si>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</si>
  <si>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</si>
  <si>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</si>
  <si>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</si>
  <si>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</si>
  <si>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</si>
  <si>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</si>
  <si>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</si>
  <si>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</si>
  <si>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</si>
  <si>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</si>
  <si>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</si>
  <si>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</si>
  <si>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</si>
  <si>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</si>
  <si>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</si>
  <si>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</si>
  <si>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</si>
  <si>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</si>
  <si>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</si>
  <si>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</si>
  <si>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</si>
  <si>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</si>
  <si>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</si>
  <si>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</si>
  <si>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</si>
  <si>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</si>
  <si>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</si>
  <si>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</si>
  <si>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</si>
  <si>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</si>
  <si>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</si>
  <si>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</si>
  <si>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</si>
  <si>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</si>
  <si>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</si>
  <si>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</si>
  <si>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</si>
  <si>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</si>
  <si>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</si>
  <si>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</si>
  <si>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</si>
  <si>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</si>
  <si>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</si>
  <si>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</si>
  <si>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</si>
  <si>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</si>
  <si>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</si>
  <si>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</si>
  <si>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</si>
  <si>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</si>
  <si>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</si>
  <si>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</si>
  <si>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</si>
  <si>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</si>
  <si>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</si>
  <si>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</si>
  <si>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</si>
  <si>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</si>
  <si>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</si>
  <si>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</si>
  <si>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</si>
  <si>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</si>
  <si>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</si>
  <si>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</si>
  <si>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</si>
  <si>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</si>
  <si>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</si>
  <si>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</si>
  <si>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</si>
  <si>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</si>
  <si>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</si>
  <si>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</si>
  <si>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</si>
  <si>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</si>
  <si>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</si>
  <si>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</si>
  <si>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</si>
  <si>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</si>
  <si>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</si>
  <si>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</si>
  <si>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</si>
  <si>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</si>
  <si>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</si>
  <si>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</si>
  <si>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</si>
  <si>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</si>
  <si>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</si>
  <si>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</si>
  <si>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</si>
  <si>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</si>
  <si>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</si>
  <si>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</si>
  <si>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</si>
  <si>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</si>
  <si>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</si>
  <si>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</si>
  <si>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</si>
  <si>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</si>
  <si>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</si>
  <si>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</si>
  <si>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</si>
  <si>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</si>
  <si>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</si>
  <si>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</si>
  <si>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</si>
  <si>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</si>
  <si>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</si>
  <si>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</si>
  <si>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</si>
  <si>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</si>
  <si>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</si>
  <si>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</si>
  <si>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</si>
  <si>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</si>
  <si>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</si>
  <si>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</si>
  <si>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</si>
  <si>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</si>
  <si>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</si>
  <si>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</si>
  <si>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</si>
  <si>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</si>
  <si>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</si>
  <si>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</si>
  <si>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</si>
  <si>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</si>
  <si>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</si>
  <si>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</si>
  <si>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</si>
  <si>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</si>
  <si>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</si>
  <si>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</si>
  <si>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</si>
  <si>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</si>
  <si>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</si>
  <si>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</si>
  <si>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</si>
  <si>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</si>
  <si>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</si>
  <si>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</si>
  <si>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</si>
  <si>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</si>
  <si>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</si>
  <si>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</si>
  <si>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</si>
  <si>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</si>
  <si>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</si>
  <si>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</si>
  <si>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</si>
  <si>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</si>
  <si>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</si>
  <si>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</si>
  <si>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</si>
  <si>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</si>
  <si>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</si>
  <si>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</si>
  <si>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</si>
  <si>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</si>
  <si>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</si>
  <si>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</si>
  <si>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</si>
  <si>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</si>
  <si>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</si>
  <si>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</si>
  <si>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</si>
  <si>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</si>
  <si>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</si>
  <si>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</si>
  <si>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</si>
  <si>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</si>
  <si>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</si>
  <si>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</si>
  <si>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</si>
  <si>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</si>
  <si>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</si>
  <si>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</si>
  <si>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</si>
  <si>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</si>
  <si>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</si>
  <si>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</si>
  <si>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</si>
  <si>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</si>
  <si>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</si>
  <si>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</si>
  <si>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</si>
  <si>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</si>
  <si>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</si>
  <si>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</si>
  <si>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</si>
  <si>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</si>
  <si>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</si>
  <si>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</si>
  <si>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</si>
  <si>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</si>
  <si>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</si>
  <si>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</si>
  <si>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</si>
  <si>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</si>
  <si>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</si>
  <si>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</si>
  <si>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</si>
  <si>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</si>
  <si>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</si>
  <si>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</si>
  <si>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</si>
  <si>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</si>
  <si>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</si>
  <si>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</si>
  <si>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</si>
  <si>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</si>
  <si>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</si>
  <si>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</si>
  <si>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</si>
  <si>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</si>
  <si>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</si>
  <si>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</si>
  <si>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</si>
  <si>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</si>
  <si>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</si>
  <si>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</si>
  <si>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</si>
  <si>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</si>
  <si>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</si>
  <si>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</si>
  <si>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</si>
  <si>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</si>
  <si>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</si>
  <si>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</si>
  <si>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</si>
  <si>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</si>
  <si>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</si>
  <si>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</si>
  <si>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</si>
  <si>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</si>
  <si>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</si>
  <si>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</si>
  <si>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</si>
  <si>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</si>
  <si>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</si>
  <si>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</si>
  <si>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</si>
  <si>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</si>
  <si>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</si>
  <si>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</si>
  <si>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</si>
  <si>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</si>
  <si>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</si>
  <si>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</si>
  <si>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</si>
  <si>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</si>
  <si>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</si>
  <si>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</si>
  <si>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</si>
  <si>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</si>
  <si>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</si>
  <si>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</si>
  <si>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</si>
  <si>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</si>
  <si>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</si>
  <si>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</si>
  <si>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</si>
  <si>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</si>
  <si>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</si>
  <si>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</si>
  <si>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</si>
  <si>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</si>
  <si>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</si>
  <si>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</si>
  <si>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</si>
  <si>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</si>
  <si>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</si>
  <si>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</si>
  <si>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</si>
  <si>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</si>
  <si>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</si>
  <si>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</si>
  <si>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</si>
  <si>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</si>
  <si>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</si>
  <si>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</si>
  <si>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</si>
  <si>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</si>
  <si>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</si>
  <si>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</si>
  <si>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</si>
  <si>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</si>
  <si>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</si>
  <si>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</si>
  <si>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</si>
  <si>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</si>
  <si>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</si>
  <si>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</si>
  <si>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</si>
  <si>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</si>
  <si>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</si>
  <si>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</si>
  <si>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</si>
  <si>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</si>
  <si>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</si>
  <si>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</si>
  <si>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</si>
  <si>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</si>
  <si>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</si>
  <si>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</si>
  <si>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</si>
  <si>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</si>
  <si>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</si>
  <si>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</si>
  <si>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</si>
  <si>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</si>
  <si>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</si>
  <si>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</si>
  <si>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</si>
  <si>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</si>
  <si>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</si>
  <si>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</si>
  <si>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</si>
  <si>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</si>
  <si>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</si>
  <si>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</si>
  <si>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</si>
  <si>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</si>
  <si>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</si>
  <si>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</si>
  <si>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</si>
  <si>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</si>
  <si>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</si>
  <si>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</si>
  <si>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</si>
  <si>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</si>
  <si>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</si>
  <si>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</si>
  <si>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</si>
  <si>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</si>
  <si>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</si>
  <si>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</si>
  <si>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</si>
  <si>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</si>
  <si>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</si>
  <si>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</si>
  <si>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</si>
  <si>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</si>
  <si>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</si>
  <si>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</si>
  <si>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</si>
  <si>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</si>
  <si>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</si>
  <si>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</si>
  <si>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</si>
  <si>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</si>
  <si>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</si>
  <si>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</si>
  <si>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</si>
  <si>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</si>
  <si>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</si>
  <si>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</si>
  <si>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</si>
  <si>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</si>
  <si>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</si>
  <si>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</si>
  <si>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</si>
  <si>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</si>
  <si>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</si>
  <si>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</si>
  <si>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</si>
  <si>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</si>
  <si>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</si>
  <si>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</si>
  <si>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</si>
  <si>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</si>
  <si>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</si>
  <si>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</si>
  <si>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</si>
  <si>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</si>
  <si>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</si>
  <si>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</si>
  <si>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</si>
  <si>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</si>
  <si>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</si>
  <si>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</si>
  <si>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</si>
  <si>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</si>
  <si>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</si>
  <si>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</si>
  <si>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</si>
  <si>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</si>
  <si>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</si>
  <si>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</si>
  <si>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</si>
  <si>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</si>
  <si>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</si>
  <si>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</si>
  <si>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</si>
  <si>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</si>
  <si>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</si>
  <si>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</si>
  <si>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</si>
  <si>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</si>
  <si>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</si>
  <si>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</si>
  <si>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</si>
  <si>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</si>
  <si>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</si>
  <si>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</si>
  <si>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</si>
  <si>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</si>
  <si>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</si>
  <si>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</si>
  <si>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</si>
  <si>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</si>
  <si>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</si>
  <si>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</si>
  <si>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</si>
  <si>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</si>
  <si>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</si>
  <si>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</si>
  <si>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</si>
  <si>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</si>
  <si>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</si>
  <si>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</si>
  <si>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</si>
  <si>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</si>
  <si>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</si>
  <si>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</si>
  <si>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</si>
  <si>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</si>
  <si>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</si>
  <si>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</si>
  <si>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</si>
  <si>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</si>
  <si>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</si>
  <si>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</si>
  <si>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</si>
  <si>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</si>
  <si>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</si>
  <si>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</si>
  <si>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</si>
  <si>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</si>
  <si>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</si>
  <si>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</si>
  <si>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</si>
  <si>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</si>
  <si>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</si>
  <si>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</si>
  <si>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</si>
  <si>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</si>
  <si>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</si>
  <si>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</si>
  <si>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</si>
  <si>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</si>
  <si>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</si>
  <si>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</si>
  <si>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</si>
  <si>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</si>
  <si>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</si>
  <si>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</si>
  <si>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</si>
  <si>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</si>
  <si>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</si>
  <si>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</si>
  <si>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</si>
  <si>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</si>
  <si>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</si>
  <si>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</si>
  <si>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</si>
  <si>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</si>
  <si>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</si>
  <si>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</si>
  <si>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</si>
  <si>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</si>
  <si>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</si>
  <si>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</si>
  <si>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</si>
  <si>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</si>
  <si>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</si>
  <si>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</si>
  <si>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</si>
  <si>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</si>
  <si>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</si>
  <si>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</si>
  <si>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</si>
  <si>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</si>
  <si>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</si>
  <si>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</si>
  <si>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</si>
  <si>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</si>
  <si>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</si>
  <si>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</si>
  <si>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</si>
  <si>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</si>
  <si>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</si>
  <si>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</si>
  <si>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</si>
  <si>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</si>
  <si>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</si>
  <si>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</si>
  <si>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</si>
  <si>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</si>
  <si>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</si>
  <si>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</si>
  <si>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</si>
  <si>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</si>
  <si>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</si>
  <si>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</si>
  <si>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</si>
  <si>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</si>
  <si>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</si>
  <si>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</si>
  <si>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</si>
  <si>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</si>
  <si>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</si>
  <si>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</si>
  <si>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</si>
  <si>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</si>
  <si>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</si>
  <si>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</si>
  <si>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</si>
  <si>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</si>
  <si>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</si>
  <si>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</si>
  <si>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</si>
  <si>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</si>
  <si>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</si>
  <si>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</si>
  <si>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</si>
  <si>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</si>
  <si>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</si>
  <si>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</si>
  <si>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</si>
  <si>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</si>
  <si>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</si>
  <si>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</si>
  <si>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</si>
  <si>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</si>
  <si>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</si>
  <si>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</si>
  <si>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</si>
  <si>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</si>
  <si>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</si>
  <si>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</si>
  <si>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</si>
  <si>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</si>
  <si>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</si>
  <si>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</si>
  <si>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</si>
  <si>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</si>
  <si>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</si>
  <si>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</si>
  <si>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</si>
  <si>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</si>
  <si>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</si>
  <si>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</si>
  <si>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</si>
  <si>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</si>
  <si>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</si>
  <si>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</si>
  <si>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</si>
  <si>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</si>
  <si>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</si>
  <si>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</si>
  <si>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</si>
  <si>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</si>
  <si>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</si>
  <si>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</si>
  <si>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</si>
  <si>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</si>
  <si>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</si>
  <si>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</si>
  <si>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</si>
  <si>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</si>
  <si>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</si>
  <si>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</si>
  <si>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</si>
  <si>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</si>
  <si>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</si>
  <si>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</si>
  <si>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</si>
  <si>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</si>
  <si>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</si>
  <si>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</si>
  <si>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</si>
  <si>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</si>
  <si>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</si>
  <si>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</si>
  <si>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</si>
  <si>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</si>
  <si>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</si>
  <si>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</si>
  <si>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</si>
  <si>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</si>
  <si>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</si>
  <si>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</si>
  <si>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</si>
  <si>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</si>
  <si>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</si>
  <si>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</si>
  <si>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</si>
  <si>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</si>
  <si>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</si>
  <si>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</si>
  <si>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</si>
  <si>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</si>
  <si>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</si>
  <si>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</si>
  <si>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</si>
  <si>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</si>
  <si>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</si>
  <si>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</si>
  <si>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</si>
  <si>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</si>
  <si>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</si>
  <si>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</si>
  <si>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</si>
  <si>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</si>
  <si>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</si>
  <si>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</si>
  <si>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</si>
  <si>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</si>
  <si>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</si>
  <si>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</si>
  <si>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</si>
  <si>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</si>
  <si>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</si>
  <si>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</si>
  <si>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</si>
  <si>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</si>
  <si>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</si>
  <si>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</si>
  <si>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</si>
  <si>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</si>
  <si>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</si>
  <si>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</si>
  <si>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</si>
  <si>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</si>
  <si>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</si>
  <si>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</si>
  <si>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</si>
  <si>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</si>
  <si>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</si>
  <si>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</si>
  <si>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</si>
  <si>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</si>
  <si>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</si>
  <si>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</si>
  <si>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</si>
  <si>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</si>
  <si>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</si>
  <si>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</si>
  <si>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</si>
  <si>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</si>
  <si>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</si>
  <si>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</si>
  <si>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</si>
  <si>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</si>
  <si>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</si>
  <si>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</si>
  <si>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</si>
  <si>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</si>
  <si>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</si>
  <si>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</si>
  <si>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</si>
  <si>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</si>
  <si>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</si>
  <si>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</si>
  <si>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</si>
  <si>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</si>
  <si>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</si>
  <si>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</si>
  <si>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</si>
  <si>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</si>
  <si>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</si>
  <si>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</si>
  <si>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</si>
  <si>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</si>
  <si>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</si>
  <si>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</si>
  <si>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</si>
  <si>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</si>
  <si>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</si>
  <si>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</si>
  <si>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</si>
  <si>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</si>
  <si>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</si>
  <si>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</si>
  <si>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</si>
  <si>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</si>
  <si>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</si>
  <si>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</si>
  <si>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</si>
  <si>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</si>
  <si>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</si>
  <si>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</si>
  <si>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</si>
  <si>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</si>
  <si>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</si>
  <si>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</si>
  <si>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</si>
  <si>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</si>
  <si>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</si>
  <si>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</si>
  <si>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</si>
  <si>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</si>
  <si>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</si>
  <si>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</si>
  <si>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</si>
  <si>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</si>
  <si>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</si>
  <si>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</si>
  <si>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</si>
  <si>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</si>
  <si>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</si>
  <si>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</si>
  <si>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</si>
  <si>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</si>
  <si>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</si>
  <si>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</si>
  <si>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</si>
  <si>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</si>
  <si>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</si>
  <si>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</si>
  <si>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</si>
  <si>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</si>
  <si>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</si>
  <si>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</si>
  <si>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</si>
  <si>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</si>
  <si>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</si>
  <si>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</si>
  <si>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</si>
  <si>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</si>
  <si>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</si>
  <si>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</si>
  <si>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</si>
  <si>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</si>
  <si>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</si>
  <si>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</si>
  <si>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</si>
  <si>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</si>
  <si>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</si>
  <si>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</si>
  <si>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</si>
  <si>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</si>
  <si>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</si>
  <si>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</si>
  <si>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</si>
  <si>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</si>
  <si>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</si>
  <si>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</si>
  <si>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</si>
  <si>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</si>
  <si>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</si>
  <si>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</si>
  <si>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</si>
  <si>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</si>
  <si>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</si>
  <si>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</si>
  <si>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</si>
  <si>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</si>
  <si>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</si>
  <si>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</si>
  <si>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</si>
  <si>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</si>
  <si>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</si>
  <si>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</si>
  <si>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</si>
  <si>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</si>
  <si>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</si>
  <si>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</si>
  <si>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</si>
  <si>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</si>
  <si>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</si>
  <si>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</si>
  <si>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</si>
  <si>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</si>
  <si>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</si>
  <si>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</si>
  <si>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</si>
  <si>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</si>
  <si>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</si>
  <si>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</si>
  <si>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</si>
  <si>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</si>
  <si>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</si>
  <si>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</si>
  <si>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</si>
  <si>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</si>
  <si>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</si>
  <si>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</si>
  <si>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</si>
  <si>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</si>
  <si>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</si>
  <si>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</si>
  <si>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</si>
  <si>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</si>
  <si>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</si>
  <si>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</si>
  <si>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</si>
  <si>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</si>
  <si>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</si>
  <si>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</si>
  <si>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</si>
  <si>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</si>
  <si>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</si>
  <si>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</si>
  <si>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</si>
  <si>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</si>
  <si>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</si>
  <si>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</si>
  <si>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</si>
  <si>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</si>
  <si>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</si>
  <si>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</si>
  <si>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</si>
  <si>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</si>
  <si>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</si>
  <si>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</si>
  <si>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</si>
  <si>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</si>
  <si>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</si>
  <si>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</si>
  <si>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</si>
  <si>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</si>
  <si>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</si>
  <si>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</si>
  <si>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</si>
  <si>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</si>
  <si>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</si>
  <si>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</si>
  <si>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</si>
  <si>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</si>
  <si>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</si>
  <si>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</si>
  <si>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</si>
  <si>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</si>
  <si>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</si>
  <si>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</si>
  <si>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</si>
  <si>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</si>
  <si>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</si>
  <si>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</si>
  <si>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</si>
  <si>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</si>
  <si>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</si>
  <si>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</si>
  <si>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</si>
  <si>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</si>
  <si>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</si>
  <si>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</si>
  <si>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</si>
  <si>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</si>
  <si>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</si>
  <si>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</si>
  <si>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</si>
  <si>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</si>
  <si>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</si>
  <si>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</si>
  <si>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</si>
  <si>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</si>
  <si>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</si>
  <si>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</si>
  <si>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</si>
  <si>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</si>
  <si>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</si>
  <si>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</si>
  <si>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</si>
  <si>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</si>
  <si>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</si>
  <si>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</si>
  <si>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</si>
  <si>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</si>
  <si>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</si>
  <si>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</si>
  <si>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</si>
  <si>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</si>
  <si>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</si>
  <si>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</si>
  <si>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</si>
  <si>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</si>
  <si>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</si>
  <si>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</si>
  <si>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</si>
  <si>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</si>
  <si>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</si>
  <si>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</si>
  <si>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</si>
  <si>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</si>
  <si>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</si>
  <si>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</si>
  <si>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</si>
  <si>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</si>
  <si>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</si>
  <si>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</si>
  <si>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</si>
  <si>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</si>
  <si>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</si>
  <si>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</si>
  <si>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</si>
  <si>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</si>
  <si>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</si>
  <si>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</si>
  <si>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</si>
  <si>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</si>
  <si>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</si>
  <si>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</si>
  <si>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</si>
  <si>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</si>
  <si>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</si>
  <si>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</si>
  <si>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</si>
  <si>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</si>
  <si>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</si>
  <si>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</si>
  <si>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</si>
  <si>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</si>
  <si>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</si>
  <si>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</si>
  <si>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</si>
  <si>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</si>
  <si>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</si>
  <si>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</si>
  <si>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</si>
  <si>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</si>
  <si>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</si>
  <si>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</si>
  <si>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</si>
  <si>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</si>
  <si>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</si>
  <si>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</si>
  <si>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</si>
  <si>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</si>
  <si>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</si>
  <si>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</si>
  <si>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</si>
  <si>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</si>
  <si>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</si>
  <si>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</si>
  <si>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</si>
  <si>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</si>
  <si>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</si>
  <si>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</si>
  <si>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</si>
  <si>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</si>
  <si>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</si>
  <si>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</si>
  <si>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</si>
  <si>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</si>
  <si>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</si>
  <si>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</si>
  <si>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</si>
  <si>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</si>
  <si>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</si>
  <si>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</si>
  <si>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</si>
  <si>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</si>
  <si>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</si>
  <si>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</si>
  <si>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</si>
  <si>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</si>
  <si>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</si>
  <si>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</si>
  <si>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</si>
  <si>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</si>
  <si>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</si>
  <si>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</si>
  <si>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</si>
  <si>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</si>
  <si>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</si>
  <si>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</si>
  <si>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</si>
  <si>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</si>
  <si>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</si>
  <si>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</si>
  <si>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</si>
  <si>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</si>
  <si>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</si>
  <si>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</si>
  <si>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</si>
  <si>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</si>
  <si>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</si>
  <si>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</si>
  <si>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</si>
  <si>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</si>
  <si>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</si>
  <si>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</si>
  <si>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</si>
  <si>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</si>
  <si>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</si>
  <si>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</si>
  <si>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</si>
  <si>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</si>
  <si>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</si>
  <si>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</si>
  <si>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</si>
  <si>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</si>
  <si>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</si>
  <si>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</si>
  <si>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</si>
  <si>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</si>
  <si>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</si>
  <si>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</si>
  <si>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</si>
  <si>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</si>
  <si>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</si>
  <si>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</si>
  <si>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</si>
  <si>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</si>
  <si>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</si>
  <si>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</si>
  <si>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</si>
  <si>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</si>
  <si>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</si>
  <si>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</si>
  <si>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</si>
  <si>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</si>
  <si>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</si>
  <si>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</si>
  <si>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</si>
  <si>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</si>
  <si>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</si>
  <si>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</si>
  <si>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</si>
  <si>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</si>
  <si>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</si>
  <si>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</si>
  <si>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</si>
  <si>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</si>
  <si>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</si>
  <si>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</si>
  <si>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</si>
  <si>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</si>
  <si>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</si>
  <si>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</si>
  <si>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</si>
  <si>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</si>
  <si>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</si>
  <si>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</si>
  <si>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</si>
  <si>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</si>
  <si>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</si>
  <si>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</si>
  <si>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</si>
  <si>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</si>
  <si>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</si>
  <si>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</si>
  <si>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</si>
  <si>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</si>
  <si>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</si>
  <si>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</si>
  <si>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</si>
  <si>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</si>
  <si>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</si>
  <si>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</si>
  <si>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</si>
  <si>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</si>
  <si>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</si>
  <si>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</si>
  <si>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</si>
  <si>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</si>
  <si>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</si>
  <si>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</si>
  <si>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</si>
  <si>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</si>
  <si>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</si>
  <si>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</si>
  <si>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</si>
  <si>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</si>
  <si>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</si>
  <si>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</si>
  <si>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</si>
  <si>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</si>
  <si>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</si>
  <si>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</si>
  <si>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</si>
  <si>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</si>
  <si>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</si>
  <si>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</si>
  <si>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</si>
  <si>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</si>
  <si>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</si>
  <si>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</si>
  <si>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</si>
  <si>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</si>
  <si>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</si>
  <si>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</si>
  <si>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</si>
  <si>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</si>
  <si>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</si>
  <si>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</si>
  <si>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</si>
  <si>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</si>
  <si>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</si>
  <si>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</si>
  <si>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</si>
  <si>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</si>
  <si>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</si>
  <si>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</si>
  <si>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</si>
  <si>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</si>
  <si>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</si>
  <si>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</si>
  <si>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</si>
  <si>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</si>
  <si>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</si>
  <si>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</si>
  <si>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</si>
  <si>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</si>
  <si>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</si>
  <si>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</si>
  <si>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</si>
  <si>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</si>
  <si>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</si>
  <si>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</si>
  <si>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</si>
  <si>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</si>
  <si>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</si>
  <si>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</si>
  <si>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</si>
  <si>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</si>
  <si>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</si>
  <si>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</si>
  <si>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</si>
  <si>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</si>
  <si>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</si>
  <si>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</si>
  <si>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</si>
  <si>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</si>
  <si>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</si>
  <si>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</si>
  <si>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</si>
  <si>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</si>
  <si>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</si>
  <si>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</si>
  <si>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</si>
  <si>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</si>
  <si>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</si>
  <si>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</si>
  <si>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</si>
  <si>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</si>
  <si>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</si>
  <si>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</si>
  <si>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</si>
  <si>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</si>
  <si>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</si>
  <si>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</si>
  <si>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</si>
  <si>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</si>
  <si>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</si>
  <si>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</si>
  <si>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</si>
  <si>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</si>
  <si>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</si>
  <si>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</si>
  <si>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</si>
  <si>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</si>
  <si>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</si>
  <si>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</si>
  <si>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</si>
  <si>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</si>
  <si>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</si>
  <si>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</si>
  <si>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</si>
  <si>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</si>
  <si>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</si>
  <si>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</si>
  <si>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</si>
  <si>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</si>
  <si>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</si>
  <si>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</si>
  <si>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</si>
  <si>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</si>
  <si>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</si>
  <si>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</si>
  <si>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</si>
  <si>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</si>
  <si>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</si>
  <si>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</si>
  <si>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</si>
  <si>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</si>
  <si>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</si>
  <si>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</si>
  <si>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</si>
  <si>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</si>
  <si>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</si>
  <si>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</si>
  <si>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</si>
  <si>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</si>
  <si>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</si>
  <si>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</si>
  <si>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</si>
  <si>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</si>
  <si>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</si>
  <si>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</si>
  <si>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</si>
  <si>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</si>
  <si>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</si>
  <si>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</si>
  <si>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</si>
  <si>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</si>
  <si>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</si>
  <si>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</si>
  <si>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</si>
  <si>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</si>
  <si>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</si>
  <si>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</si>
  <si>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</si>
  <si>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</si>
  <si>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</si>
  <si>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</si>
  <si>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</si>
  <si>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</si>
  <si>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</si>
  <si>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</si>
  <si>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</si>
  <si>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</si>
  <si>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</si>
  <si>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</si>
  <si>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</si>
  <si>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</si>
  <si>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</si>
  <si>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</si>
  <si>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</si>
  <si>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</si>
  <si>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</si>
  <si>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</si>
  <si>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</si>
  <si>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</si>
  <si>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</si>
  <si>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</si>
  <si>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</si>
  <si>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</si>
  <si>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</si>
  <si>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</si>
  <si>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</si>
  <si>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</si>
  <si>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</si>
  <si>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</si>
  <si>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</si>
  <si>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</si>
  <si>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</si>
  <si>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</si>
  <si>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</si>
  <si>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</si>
  <si>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</si>
  <si>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</si>
  <si>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</si>
  <si>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</si>
  <si>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</si>
  <si>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</si>
  <si>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</si>
  <si>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</si>
  <si>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</si>
  <si>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</si>
  <si>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</si>
  <si>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</si>
  <si>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</si>
  <si>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</si>
  <si>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</si>
  <si>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</si>
  <si>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</si>
  <si>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</si>
  <si>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</si>
  <si>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</si>
  <si>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</si>
  <si>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</si>
  <si>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</si>
  <si>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</si>
  <si>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</si>
  <si>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</si>
  <si>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</si>
  <si>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</si>
  <si>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</si>
  <si>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</si>
  <si>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</si>
  <si>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</si>
  <si>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</si>
  <si>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</si>
  <si>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</si>
  <si>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</si>
  <si>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</si>
  <si>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</si>
  <si>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</si>
  <si>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</si>
  <si>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</si>
  <si>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</si>
  <si>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</si>
  <si>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</si>
  <si>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</si>
  <si>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</si>
  <si>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</si>
  <si>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</si>
  <si>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</si>
  <si>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</si>
  <si>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</si>
  <si>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</si>
  <si>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</si>
  <si>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</si>
  <si>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</si>
  <si>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</si>
  <si>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</si>
  <si>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</si>
  <si>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</si>
  <si>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</si>
  <si>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</si>
  <si>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</si>
  <si>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</si>
  <si>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</si>
  <si>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</si>
  <si>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</si>
  <si>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</si>
  <si>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</si>
  <si>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</si>
  <si>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</si>
  <si>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</si>
  <si>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</si>
  <si>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</si>
  <si>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</si>
  <si>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</si>
  <si>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</si>
  <si>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</si>
  <si>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</si>
  <si>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</si>
  <si>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</si>
  <si>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</si>
  <si>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</si>
  <si>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</si>
  <si>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</si>
  <si>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</si>
  <si>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</si>
  <si>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</si>
  <si>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</si>
  <si>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</si>
  <si>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</si>
  <si>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</si>
  <si>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</si>
  <si>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</si>
  <si>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</si>
  <si>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</si>
  <si>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</si>
  <si>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</si>
  <si>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</si>
  <si>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</si>
  <si>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</si>
  <si>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</si>
  <si>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</si>
  <si>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</si>
  <si>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</si>
  <si>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</si>
  <si>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</si>
  <si>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</si>
  <si>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</si>
  <si>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</si>
  <si>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</si>
  <si>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</si>
  <si>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</si>
  <si>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</si>
  <si>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</si>
  <si>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</si>
  <si>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</si>
  <si>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</si>
  <si>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</si>
  <si>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</si>
  <si>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</si>
  <si>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</si>
  <si>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</si>
  <si>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</si>
  <si>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</si>
  <si>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</si>
  <si>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</si>
  <si>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</si>
  <si>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</si>
  <si>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</si>
  <si>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</si>
  <si>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</si>
  <si>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</si>
  <si>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</si>
  <si>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</si>
  <si>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</si>
  <si>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</si>
  <si>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</si>
  <si>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</si>
  <si>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</si>
  <si>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</si>
  <si>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</si>
  <si>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</si>
  <si>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</si>
  <si>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</si>
  <si>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</si>
  <si>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</si>
  <si>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</si>
  <si>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</si>
  <si>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</si>
  <si>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</si>
  <si>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</si>
  <si>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</si>
  <si>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</si>
  <si>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</si>
  <si>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</si>
  <si>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</si>
  <si>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</si>
  <si>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</si>
  <si>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</si>
  <si>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</si>
  <si>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</si>
  <si>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</si>
  <si>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</si>
  <si>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</si>
  <si>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</si>
  <si>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</si>
  <si>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</si>
  <si>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</si>
  <si>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</si>
  <si>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</si>
  <si>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</si>
  <si>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</si>
  <si>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</si>
  <si>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</si>
  <si>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</si>
  <si>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</si>
  <si>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</si>
  <si>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</si>
  <si>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</si>
  <si>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</si>
  <si>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</si>
  <si>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</si>
  <si>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</si>
  <si>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</si>
  <si>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</si>
  <si>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</si>
  <si>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</si>
  <si>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</si>
  <si>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</si>
  <si>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</si>
  <si>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</si>
  <si>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</si>
  <si>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</si>
  <si>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</si>
  <si>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</si>
  <si>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</si>
  <si>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</si>
  <si>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</si>
  <si>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</si>
  <si>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</si>
  <si>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</si>
  <si>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</si>
  <si>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</si>
  <si>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</si>
  <si>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</si>
  <si>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</si>
  <si>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</si>
  <si>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</si>
  <si>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</si>
  <si>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</si>
  <si>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</si>
  <si>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</si>
  <si>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</si>
  <si>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</si>
  <si>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</si>
  <si>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</si>
  <si>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</si>
  <si>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</si>
  <si>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</si>
  <si>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</si>
  <si>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</si>
  <si>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</si>
  <si>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</si>
  <si>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</si>
  <si>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</si>
  <si>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</si>
  <si>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</si>
  <si>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</si>
  <si>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</si>
  <si>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</si>
  <si>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</si>
  <si>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</si>
  <si>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</si>
  <si>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</si>
  <si>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</si>
  <si>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</si>
  <si>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</si>
  <si>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</si>
  <si>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</si>
  <si>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</si>
  <si>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</si>
  <si>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</si>
  <si>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</si>
  <si>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</si>
  <si>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</si>
  <si>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</si>
  <si>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</si>
  <si>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</si>
  <si>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</si>
  <si>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</si>
  <si>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</si>
  <si>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</si>
  <si>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</si>
  <si>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</si>
  <si>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</si>
  <si>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</si>
  <si>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</si>
  <si>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</si>
  <si>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</si>
  <si>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</si>
  <si>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</si>
  <si>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</si>
  <si>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</si>
  <si>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</si>
  <si>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</si>
  <si>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</si>
  <si>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</si>
  <si>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</si>
  <si>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</si>
  <si>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</si>
  <si>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</si>
  <si>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</si>
  <si>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</si>
  <si>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</si>
  <si>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</si>
  <si>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</si>
  <si>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</si>
  <si>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</si>
  <si>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</si>
  <si>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</si>
  <si>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</si>
  <si>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</si>
  <si>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</si>
  <si>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</si>
  <si>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</si>
  <si>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</si>
  <si>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</si>
  <si>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</si>
  <si>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</si>
  <si>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</si>
  <si>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</si>
  <si>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</si>
  <si>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</si>
  <si>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</si>
  <si>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</si>
  <si>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</si>
  <si>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</si>
  <si>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</si>
  <si>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</si>
  <si>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</si>
  <si>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</si>
  <si>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</si>
  <si>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</si>
  <si>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</si>
  <si>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</si>
  <si>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</si>
  <si>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</si>
  <si>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</si>
  <si>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</si>
  <si>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</si>
  <si>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</si>
  <si>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</si>
  <si>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</si>
  <si>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</si>
  <si>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</si>
  <si>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</si>
  <si>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</si>
  <si>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</si>
  <si>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</si>
  <si>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</si>
  <si>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</si>
  <si>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</si>
  <si>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</si>
  <si>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</si>
  <si>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</si>
  <si>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</si>
  <si>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</si>
  <si>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</si>
  <si>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</si>
  <si>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</si>
  <si>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</si>
  <si>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</si>
  <si>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</si>
  <si>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</si>
  <si>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</si>
  <si>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</si>
  <si>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</si>
  <si>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</si>
  <si>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</si>
  <si>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</si>
  <si>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</si>
  <si>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</si>
  <si>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</si>
  <si>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</si>
  <si>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</si>
  <si>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</si>
  <si>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</si>
  <si>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</si>
  <si>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</si>
  <si>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</si>
  <si>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</si>
  <si>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</si>
  <si>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</si>
  <si>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</si>
  <si>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</si>
  <si>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</si>
  <si>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</si>
  <si>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</si>
  <si>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</si>
  <si>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</si>
  <si>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</si>
  <si>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</si>
  <si>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</si>
  <si>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</si>
  <si>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</si>
  <si>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</si>
  <si>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</si>
  <si>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</si>
  <si>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</si>
  <si>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</si>
  <si>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</si>
  <si>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</si>
  <si>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</si>
  <si>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</si>
  <si>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</si>
  <si>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</si>
  <si>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</si>
  <si>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</si>
  <si>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</si>
  <si>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</si>
  <si>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</si>
  <si>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</si>
  <si>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</si>
  <si>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</si>
  <si>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</si>
  <si>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</si>
  <si>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</si>
  <si>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</si>
  <si>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</si>
  <si>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</si>
  <si>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</si>
  <si>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</si>
  <si>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</si>
  <si>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</si>
  <si>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</si>
  <si>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</si>
  <si>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</si>
  <si>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</si>
  <si>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</si>
  <si>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</si>
  <si>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</si>
  <si>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</si>
  <si>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</si>
  <si>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</si>
  <si>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</si>
  <si>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</si>
  <si>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</si>
  <si>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</si>
  <si>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</si>
  <si>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</si>
  <si>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</si>
  <si>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</si>
  <si>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</si>
  <si>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</si>
  <si>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</si>
  <si>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</si>
  <si>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</si>
  <si>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</si>
  <si>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</si>
  <si>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</si>
  <si>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</si>
  <si>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</si>
  <si>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</si>
  <si>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</si>
  <si>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</si>
  <si>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</si>
  <si>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</si>
  <si>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</si>
  <si>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</si>
  <si>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</si>
  <si>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</si>
  <si>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</si>
  <si>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</si>
  <si>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</si>
  <si>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</si>
  <si>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</si>
  <si>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</si>
  <si>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</si>
  <si>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</si>
  <si>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</si>
  <si>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</si>
  <si>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</si>
  <si>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</si>
  <si>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</si>
  <si>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</si>
  <si>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</si>
  <si>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</si>
  <si>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</si>
  <si>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</si>
  <si>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</si>
  <si>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</si>
  <si>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</si>
  <si>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</si>
  <si>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</si>
  <si>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</si>
  <si>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</si>
  <si>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</si>
  <si>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</si>
  <si>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</si>
  <si>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</si>
  <si>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</si>
  <si>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</si>
  <si>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</si>
  <si>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</si>
  <si>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</si>
  <si>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</si>
  <si>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</si>
  <si>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</si>
  <si>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</si>
  <si>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</si>
  <si>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</si>
  <si>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</si>
  <si>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</si>
  <si>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</si>
  <si>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</si>
  <si>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</si>
  <si>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</si>
  <si>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</si>
  <si>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</si>
  <si>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</si>
  <si>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</si>
  <si>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</si>
  <si>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</si>
  <si>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</si>
  <si>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</si>
  <si>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</si>
  <si>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</si>
  <si>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</si>
  <si>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</si>
  <si>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</si>
  <si>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</si>
  <si>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</si>
  <si>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</si>
  <si>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</si>
  <si>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</si>
  <si>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</si>
  <si>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</si>
  <si>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</si>
  <si>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</si>
  <si>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</si>
  <si>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</si>
  <si>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</si>
  <si>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</si>
  <si>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</si>
  <si>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</si>
  <si>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</si>
  <si>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</si>
  <si>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</si>
  <si>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</si>
  <si>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</si>
  <si>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</si>
  <si>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</si>
  <si>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</si>
  <si>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</si>
  <si>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</si>
  <si>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</si>
  <si>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</si>
  <si>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</si>
  <si>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</si>
  <si>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</si>
  <si>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</si>
  <si>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</si>
  <si>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</si>
  <si>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</si>
  <si>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</si>
  <si>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</si>
  <si>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</si>
  <si>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</si>
  <si>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</si>
  <si>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</si>
  <si>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</si>
  <si>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</si>
  <si>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</si>
  <si>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</si>
  <si>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</si>
  <si>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</si>
  <si>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</si>
  <si>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</si>
  <si>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</si>
  <si>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</si>
  <si>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</si>
  <si>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</si>
  <si>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</si>
  <si>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</si>
  <si>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</si>
  <si>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</si>
  <si>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</si>
  <si>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</si>
  <si>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</si>
  <si>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</si>
  <si>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</si>
  <si>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</si>
  <si>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</si>
  <si>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</si>
  <si>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</si>
  <si>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</si>
  <si>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</si>
  <si>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</si>
  <si>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</si>
  <si>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</si>
  <si>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</si>
  <si>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</si>
  <si>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</si>
  <si>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</si>
  <si>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</si>
  <si>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</si>
  <si>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</si>
  <si>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</si>
  <si>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</si>
  <si>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</si>
  <si>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</si>
  <si>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</si>
  <si>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</si>
  <si>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</si>
  <si>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</si>
  <si>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</si>
  <si>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</si>
  <si>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</si>
  <si>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</si>
  <si>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</si>
  <si>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</si>
  <si>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</si>
  <si>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</si>
  <si>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</si>
  <si>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</si>
  <si>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</si>
  <si>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</si>
  <si>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</si>
  <si>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</si>
  <si>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</si>
  <si>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</si>
  <si>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</si>
  <si>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</si>
  <si>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</si>
  <si>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</si>
  <si>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</si>
  <si>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</si>
  <si>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</si>
  <si>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</si>
  <si>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</si>
  <si>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</si>
  <si>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</si>
  <si>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</si>
  <si>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</si>
  <si>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</si>
  <si>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</si>
  <si>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</si>
  <si>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</si>
  <si>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</si>
  <si>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</si>
  <si>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</si>
  <si>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</si>
  <si>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</si>
  <si>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</si>
  <si>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</si>
  <si>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</si>
  <si>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</si>
  <si>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</si>
  <si>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</si>
  <si>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</si>
  <si>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</si>
  <si>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</si>
  <si>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</si>
  <si>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</si>
  <si>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</si>
  <si>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</si>
  <si>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</si>
  <si>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</si>
  <si>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</si>
  <si>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</si>
  <si>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</si>
  <si>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</si>
  <si>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</si>
  <si>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</si>
  <si>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</si>
  <si>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</si>
  <si>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</si>
  <si>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</si>
  <si>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</si>
  <si>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</si>
  <si>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</si>
  <si>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</si>
  <si>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</si>
  <si>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</si>
  <si>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</si>
  <si>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</si>
  <si>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</si>
  <si>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</si>
  <si>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</si>
  <si>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</si>
  <si>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</si>
  <si>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</si>
  <si>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</si>
  <si>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</si>
  <si>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</si>
  <si>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</si>
  <si>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</si>
  <si>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</si>
  <si>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</si>
  <si>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</si>
  <si>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</si>
  <si>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</si>
  <si>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</si>
  <si>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</si>
  <si>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</si>
  <si>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</si>
  <si>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</si>
  <si>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</si>
  <si>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</si>
  <si>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</si>
  <si>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</si>
  <si>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</si>
  <si>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</si>
  <si>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</si>
  <si>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</si>
  <si>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</si>
  <si>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</si>
  <si>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</si>
  <si>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</si>
  <si>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</si>
  <si>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</si>
  <si>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</si>
  <si>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</si>
  <si>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</si>
  <si>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</si>
  <si>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</si>
  <si>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</si>
  <si>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</si>
  <si>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</si>
  <si>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</si>
  <si>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</si>
  <si>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</si>
  <si>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</si>
  <si>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</si>
  <si>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</si>
  <si>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</si>
  <si>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</si>
  <si>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</si>
  <si>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</si>
  <si>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</si>
  <si>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</si>
  <si>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</si>
  <si>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</si>
  <si>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</si>
  <si>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</si>
  <si>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</si>
  <si>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</si>
  <si>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</si>
  <si>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</si>
  <si>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</si>
  <si>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</si>
  <si>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</si>
  <si>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</si>
  <si>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</si>
  <si>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</si>
  <si>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</si>
  <si>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</si>
  <si>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</si>
  <si>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</si>
  <si>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</si>
  <si>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</si>
  <si>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</si>
  <si>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</si>
  <si>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</si>
  <si>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</si>
  <si>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</si>
  <si>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</si>
  <si>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</si>
  <si>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</si>
  <si>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</si>
  <si>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</si>
  <si>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</si>
  <si>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</si>
  <si>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</si>
  <si>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</si>
  <si>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</si>
  <si>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</si>
  <si>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</si>
  <si>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</si>
  <si>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</si>
  <si>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</si>
  <si>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</si>
  <si>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</si>
  <si>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</si>
  <si>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</si>
  <si>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</si>
  <si>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</si>
  <si>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</si>
  <si>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</si>
  <si>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</si>
  <si>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</si>
  <si>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</si>
  <si>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</si>
  <si>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</si>
  <si>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</si>
  <si>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</si>
  <si>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</si>
  <si>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</si>
  <si>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</si>
  <si>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</si>
  <si>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</si>
  <si>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</si>
  <si>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</si>
  <si>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</si>
  <si>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</si>
  <si>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</si>
  <si>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</si>
  <si>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</si>
  <si>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</si>
  <si>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</si>
  <si>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</si>
  <si>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</si>
  <si>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</si>
  <si>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</si>
  <si>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</si>
  <si>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</si>
  <si>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</si>
  <si>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</si>
  <si>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</si>
  <si>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</si>
  <si>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</si>
  <si>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</si>
  <si>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</si>
  <si>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</si>
  <si>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</si>
  <si>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</si>
  <si>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</si>
  <si>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</si>
  <si>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</si>
  <si>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</si>
  <si>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</si>
  <si>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</si>
  <si>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</si>
  <si>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</si>
  <si>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</si>
  <si>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</si>
  <si>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</si>
  <si>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</si>
  <si>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</si>
  <si>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</si>
  <si>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</si>
  <si>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</si>
  <si>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</si>
  <si>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</si>
  <si>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</si>
  <si>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</si>
  <si>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</si>
  <si>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</si>
  <si>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</si>
  <si>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</si>
  <si>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</si>
  <si>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</si>
  <si>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</si>
  <si>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</si>
  <si>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</si>
  <si>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</si>
  <si>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</si>
  <si>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</si>
  <si>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</si>
  <si>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</si>
  <si>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</si>
  <si>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</si>
  <si>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</si>
  <si>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</si>
  <si>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</si>
  <si>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</si>
  <si>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</si>
  <si>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</si>
  <si>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</si>
  <si>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</si>
  <si>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</si>
  <si>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</si>
  <si>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</si>
  <si>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</si>
  <si>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</si>
  <si>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</si>
  <si>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</si>
  <si>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</si>
  <si>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</si>
  <si>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</si>
  <si>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</si>
  <si>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</si>
  <si>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</si>
  <si>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</si>
  <si>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</si>
  <si>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</si>
  <si>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</si>
  <si>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</si>
  <si>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</si>
  <si>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</si>
  <si>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</si>
  <si>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</si>
  <si>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</si>
  <si>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</si>
  <si>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</si>
  <si>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</si>
  <si>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</si>
  <si>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</si>
  <si>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</si>
  <si>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</si>
  <si>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</si>
  <si>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</si>
  <si>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</si>
  <si>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</si>
  <si>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</si>
  <si>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</si>
  <si>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</si>
  <si>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</si>
  <si>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</si>
  <si>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</si>
  <si>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</si>
  <si>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</si>
  <si>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</si>
  <si>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</si>
  <si>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</si>
  <si>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</si>
  <si>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</si>
  <si>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</si>
  <si>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</si>
  <si>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</si>
  <si>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</si>
  <si>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</si>
  <si>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</si>
  <si>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</si>
  <si>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</si>
  <si>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</si>
  <si>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</si>
  <si>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</si>
  <si>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</si>
  <si>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</si>
  <si>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</si>
  <si>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</si>
  <si>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</si>
  <si>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</si>
  <si>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</si>
  <si>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</si>
  <si>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</si>
  <si>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</si>
  <si>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</si>
  <si>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</si>
  <si>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</si>
  <si>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</si>
  <si>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</si>
  <si>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</si>
  <si>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</si>
  <si>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</si>
  <si>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</si>
  <si>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</si>
  <si>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</si>
  <si>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</si>
  <si>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</si>
  <si>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</si>
  <si>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</si>
  <si>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</si>
  <si>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</si>
  <si>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</si>
  <si>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</si>
  <si>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</si>
  <si>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</si>
  <si>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</si>
  <si>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</si>
  <si>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</si>
  <si>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</si>
  <si>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</si>
  <si>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</si>
  <si>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</si>
  <si>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</si>
  <si>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</si>
  <si>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</si>
  <si>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</si>
  <si>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</si>
  <si>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</si>
  <si>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</si>
  <si>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</si>
  <si>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</si>
  <si>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</si>
  <si>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</si>
  <si>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</si>
  <si>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</si>
  <si>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</si>
  <si>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</si>
  <si>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</si>
  <si>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</si>
  <si>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</si>
  <si>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</si>
  <si>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</si>
  <si>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</si>
  <si>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</si>
  <si>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</si>
  <si>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</si>
  <si>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</si>
  <si>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</si>
  <si>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</si>
  <si>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</si>
  <si>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</si>
  <si>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</si>
  <si>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</si>
  <si>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</si>
  <si>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</si>
  <si>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</si>
  <si>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</si>
  <si>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</si>
  <si>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</si>
  <si>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</si>
  <si>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</si>
  <si>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</si>
  <si>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</si>
  <si>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</si>
  <si>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</si>
  <si>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</si>
  <si>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</si>
  <si>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</si>
  <si>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</si>
  <si>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</si>
  <si>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</si>
  <si>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</si>
  <si>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</si>
  <si>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</si>
  <si>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</si>
  <si>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</si>
  <si>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</si>
  <si>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</si>
  <si>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</si>
  <si>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</si>
  <si>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</si>
  <si>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</si>
  <si>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</si>
  <si>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</si>
  <si>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</si>
  <si>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</si>
  <si>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</si>
  <si>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</si>
  <si>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</si>
  <si>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</si>
  <si>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</si>
  <si>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</si>
  <si>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</si>
  <si>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</si>
  <si>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</si>
  <si>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</si>
  <si>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</si>
  <si>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</si>
  <si>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</si>
  <si>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</si>
  <si>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</si>
  <si>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</si>
  <si>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</si>
  <si>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</si>
  <si>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</si>
  <si>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</si>
  <si>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</si>
  <si>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</si>
  <si>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</si>
  <si>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</si>
  <si>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</si>
  <si>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</si>
  <si>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</si>
  <si>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</si>
  <si>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</si>
  <si>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</si>
  <si>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</si>
  <si>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</si>
  <si>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</si>
  <si>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</si>
  <si>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</si>
  <si>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</si>
  <si>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</si>
  <si>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</si>
  <si>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</si>
  <si>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</si>
  <si>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</si>
  <si>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</si>
  <si>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</si>
  <si>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</si>
  <si>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</si>
  <si>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</si>
  <si>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</si>
  <si>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</si>
  <si>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</si>
  <si>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</si>
  <si>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</si>
  <si>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</si>
  <si>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</si>
  <si>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</si>
  <si>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</si>
  <si>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</si>
  <si>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</si>
  <si>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</si>
  <si>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</si>
  <si>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</si>
  <si>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</si>
  <si>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</si>
  <si>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</si>
  <si>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</si>
  <si>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</si>
  <si>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</si>
  <si>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</si>
  <si>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</si>
  <si>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</si>
  <si>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</si>
  <si>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</si>
  <si>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</si>
  <si>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</si>
  <si>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</si>
  <si>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</si>
  <si>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</si>
  <si>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</si>
  <si>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</si>
  <si>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</si>
  <si>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</si>
  <si>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</si>
  <si>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</si>
  <si>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</si>
  <si>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</si>
  <si>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</si>
  <si>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</si>
  <si>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</si>
  <si>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</si>
  <si>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</si>
  <si>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</si>
  <si>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</si>
  <si>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</si>
  <si>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</si>
  <si>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</si>
  <si>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</si>
  <si>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</si>
  <si>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</si>
  <si>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</si>
  <si>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</si>
  <si>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</si>
  <si>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</si>
  <si>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</si>
  <si>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</si>
  <si>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</si>
  <si>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</si>
  <si>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</si>
  <si>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</si>
  <si>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</si>
  <si>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</si>
  <si>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</si>
  <si>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</si>
  <si>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</si>
  <si>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</si>
  <si>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</si>
  <si>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</si>
  <si>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</si>
  <si>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</si>
  <si>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</si>
  <si>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</si>
  <si>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</si>
  <si>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</si>
  <si>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</si>
  <si>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</si>
  <si>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</si>
  <si>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</si>
  <si>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</si>
  <si>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</si>
  <si>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</si>
  <si>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</si>
  <si>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</si>
  <si>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</si>
  <si>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</si>
  <si>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</si>
  <si>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</si>
  <si>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</si>
  <si>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</si>
  <si>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</si>
  <si>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</si>
  <si>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</si>
  <si>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</si>
  <si>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</si>
  <si>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</si>
  <si>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</si>
  <si>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</si>
  <si>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</si>
  <si>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</si>
  <si>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</si>
  <si>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</si>
  <si>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</si>
  <si>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</si>
  <si>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</si>
  <si>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</si>
  <si>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</si>
  <si>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</si>
  <si>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</si>
  <si>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</si>
  <si>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</si>
  <si>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</si>
  <si>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</si>
  <si>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</si>
  <si>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</si>
  <si>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</si>
  <si>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</si>
  <si>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</si>
  <si>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</si>
  <si>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</si>
  <si>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</si>
  <si>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</si>
  <si>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</si>
  <si>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</si>
  <si>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</si>
  <si>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</si>
  <si>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</si>
  <si>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</si>
  <si>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</si>
  <si>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</si>
  <si>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</si>
  <si>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</si>
  <si>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</si>
  <si>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</si>
  <si>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</si>
  <si>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</si>
  <si>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</si>
  <si>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</si>
  <si>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</si>
  <si>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</si>
  <si>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</si>
  <si>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</si>
  <si>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</si>
  <si>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</si>
  <si>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</si>
  <si>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</si>
  <si>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</si>
  <si>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</si>
  <si>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</si>
  <si>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</si>
  <si>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</si>
  <si>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</si>
  <si>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</si>
  <si>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</si>
  <si>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</si>
  <si>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</si>
  <si>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</si>
  <si>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</si>
  <si>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</si>
  <si>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</si>
  <si>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</si>
  <si>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</si>
  <si>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</si>
  <si>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</si>
  <si>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</si>
  <si>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</si>
  <si>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</si>
  <si>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</si>
  <si>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</si>
  <si>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</si>
  <si>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</si>
  <si>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</si>
  <si>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</si>
  <si>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</si>
  <si>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</si>
  <si>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</si>
  <si>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</si>
  <si>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</si>
  <si>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</si>
  <si>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</si>
  <si>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</si>
  <si>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</si>
  <si>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</si>
  <si>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</si>
  <si>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</si>
  <si>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</si>
  <si>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</si>
  <si>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</si>
  <si>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</si>
  <si>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</si>
  <si>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</si>
  <si>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</si>
  <si>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</si>
  <si>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</si>
  <si>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</si>
  <si>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</si>
  <si>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</si>
  <si>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</si>
  <si>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</si>
  <si>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</si>
  <si>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</si>
  <si>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</si>
  <si>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</si>
  <si>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</si>
  <si>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</si>
  <si>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</si>
  <si>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</si>
  <si>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</si>
  <si>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</si>
  <si>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</si>
  <si>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</si>
  <si>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</si>
  <si>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</si>
  <si>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</si>
  <si>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</si>
  <si>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</si>
  <si>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</si>
  <si>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</si>
  <si>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</si>
  <si>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</si>
  <si>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</si>
  <si>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</si>
  <si>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</si>
  <si>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</si>
  <si>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</si>
  <si>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</si>
  <si>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</si>
  <si>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</si>
  <si>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</si>
  <si>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</si>
  <si>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</si>
  <si>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</si>
  <si>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</si>
  <si>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</si>
  <si>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</si>
  <si>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</si>
  <si>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</si>
  <si>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</si>
  <si>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</si>
  <si>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</si>
  <si>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</si>
  <si>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</si>
  <si>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</si>
  <si>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</si>
  <si>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</si>
  <si>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</si>
  <si>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</si>
  <si>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</si>
  <si>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</si>
  <si>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</si>
  <si>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</si>
  <si>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</si>
  <si>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</si>
  <si>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</si>
  <si>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</si>
  <si>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</si>
  <si>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</si>
  <si>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</si>
  <si>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</si>
  <si>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</si>
  <si>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</si>
  <si>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</si>
  <si>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</si>
  <si>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</si>
  <si>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</si>
  <si>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</si>
  <si>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</si>
  <si>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</si>
  <si>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</si>
  <si>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</si>
  <si>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</si>
  <si>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</si>
  <si>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</si>
  <si>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</si>
  <si>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</si>
  <si>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</si>
  <si>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</si>
  <si>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</si>
  <si>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</si>
  <si>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</si>
  <si>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</si>
  <si>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</si>
  <si>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</si>
  <si>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</si>
  <si>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</si>
  <si>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</si>
  <si>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</si>
  <si>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</si>
  <si>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</si>
  <si>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</si>
  <si>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</si>
  <si>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</si>
  <si>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</si>
  <si>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</si>
  <si>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</si>
  <si>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</si>
  <si>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</si>
  <si>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</si>
  <si>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</si>
  <si>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</si>
  <si>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</si>
  <si>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</si>
  <si>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</si>
  <si>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</si>
  <si>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</si>
  <si>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</si>
  <si>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</si>
  <si>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</si>
  <si>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</si>
  <si>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</si>
  <si>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</si>
  <si>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</si>
  <si>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</si>
  <si>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</si>
  <si>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</si>
  <si>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</si>
  <si>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</si>
  <si>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</si>
  <si>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</si>
  <si>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</si>
  <si>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</si>
  <si>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</si>
  <si>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</si>
  <si>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</si>
  <si>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</si>
  <si>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</si>
  <si>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</si>
  <si>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</si>
  <si>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</si>
  <si>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</si>
  <si>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</si>
  <si>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</si>
  <si>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</si>
  <si>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</si>
  <si>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</si>
  <si>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</si>
  <si>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</si>
  <si>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</si>
  <si>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</si>
  <si>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</si>
  <si>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</si>
  <si>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</si>
  <si>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</si>
  <si>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</si>
  <si>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</si>
  <si>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</si>
  <si>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</si>
  <si>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</si>
  <si>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</si>
  <si>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</si>
  <si>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</si>
  <si>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</si>
  <si>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</si>
  <si>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</si>
  <si>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</si>
  <si>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</si>
  <si>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</si>
  <si>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</si>
  <si>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</si>
  <si>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</si>
  <si>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</si>
  <si>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</si>
  <si>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</si>
  <si>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</si>
  <si>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</si>
  <si>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</si>
  <si>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</si>
  <si>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</si>
  <si>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</si>
  <si>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</si>
  <si>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</si>
  <si>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</si>
  <si>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</si>
  <si>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</si>
  <si>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</si>
  <si>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</si>
  <si>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</si>
  <si>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</si>
  <si>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</si>
  <si>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</si>
  <si>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</si>
  <si>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</si>
  <si>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</si>
  <si>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</si>
  <si>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</si>
  <si>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</si>
  <si>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</si>
  <si>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</si>
  <si>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</si>
  <si>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</si>
  <si>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</si>
  <si>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</si>
  <si>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</si>
  <si>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</si>
  <si>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</si>
  <si>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</si>
  <si>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</si>
  <si>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</si>
  <si>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</si>
  <si>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</si>
  <si>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</si>
  <si>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</si>
  <si>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</si>
  <si>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</si>
  <si>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</si>
  <si>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</si>
  <si>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</si>
  <si>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</si>
  <si>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</si>
  <si>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</si>
  <si>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</si>
  <si>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</si>
  <si>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</si>
  <si>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</si>
  <si>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</si>
  <si>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</si>
  <si>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</si>
  <si>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</si>
  <si>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</si>
  <si>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</si>
  <si>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</si>
  <si>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</si>
  <si>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</si>
  <si>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</si>
  <si>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</si>
  <si>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</si>
  <si>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</si>
  <si>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</si>
  <si>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</si>
  <si>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</si>
  <si>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</si>
  <si>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</si>
  <si>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</si>
  <si>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</si>
  <si>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</si>
  <si>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</si>
  <si>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</si>
  <si>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</si>
  <si>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</si>
  <si>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</si>
  <si>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</si>
  <si>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</si>
  <si>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</si>
  <si>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</si>
  <si>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</si>
  <si>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</si>
  <si>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</si>
  <si>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</si>
  <si>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</si>
  <si>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</si>
  <si>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</si>
  <si>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</si>
  <si>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</si>
  <si>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</si>
  <si>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</si>
  <si>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</si>
  <si>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</si>
  <si>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</si>
  <si>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</si>
  <si>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</si>
  <si>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</si>
  <si>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</si>
  <si>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</si>
  <si>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</si>
  <si>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</si>
  <si>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</si>
  <si>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</si>
  <si>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</si>
  <si>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</si>
  <si>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</si>
  <si>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</si>
  <si>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</si>
  <si>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</si>
  <si>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</si>
  <si>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</si>
  <si>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</si>
  <si>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</si>
  <si>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</si>
  <si>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</si>
  <si>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</si>
  <si>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</si>
  <si>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</si>
  <si>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</si>
  <si>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</si>
  <si>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</si>
  <si>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</si>
  <si>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</si>
  <si>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</si>
  <si>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</si>
  <si>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</si>
  <si>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</si>
  <si>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</si>
  <si>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</si>
  <si>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</si>
  <si>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</si>
  <si>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</si>
  <si>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</si>
  <si>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</si>
  <si>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</si>
  <si>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</si>
  <si>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</si>
  <si>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</si>
  <si>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</si>
  <si>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</si>
  <si>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</si>
  <si>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</si>
  <si>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</si>
  <si>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</si>
  <si>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</si>
  <si>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</si>
  <si>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</si>
  <si>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</si>
  <si>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</si>
  <si>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</si>
  <si>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</si>
  <si>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</si>
  <si>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</si>
  <si>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</si>
  <si>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</si>
  <si>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</si>
  <si>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</si>
  <si>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</si>
  <si>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</si>
  <si>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</si>
  <si>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</si>
  <si>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</si>
  <si>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</si>
  <si>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</si>
  <si>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</si>
  <si>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</si>
  <si>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</si>
  <si>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</si>
  <si>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</si>
  <si>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</si>
  <si>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</si>
  <si>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</si>
  <si>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</si>
  <si>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</si>
  <si>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</si>
  <si>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</si>
  <si>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</si>
  <si>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</si>
  <si>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</si>
  <si>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</si>
  <si>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</si>
  <si>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</si>
  <si>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</si>
  <si>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</si>
  <si>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</si>
  <si>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</si>
  <si>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</si>
  <si>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</si>
  <si>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</si>
  <si>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</si>
  <si>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</si>
  <si>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</si>
  <si>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</si>
  <si>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</si>
  <si>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</si>
  <si>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</si>
  <si>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</si>
  <si>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</si>
  <si>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</si>
  <si>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</si>
  <si>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</si>
  <si>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</si>
  <si>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</si>
  <si>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</si>
  <si>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</si>
  <si>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</si>
  <si>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</si>
  <si>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</si>
  <si>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</si>
  <si>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</si>
  <si>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</si>
  <si>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</si>
  <si>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</si>
  <si>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</si>
  <si>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</si>
  <si>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</si>
  <si>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</si>
  <si>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</si>
  <si>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</si>
  <si>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</si>
  <si>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</si>
  <si>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</si>
  <si>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</si>
  <si>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</si>
  <si>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</si>
  <si>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</si>
  <si>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</si>
  <si>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</si>
  <si>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</si>
  <si>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</si>
  <si>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</si>
  <si>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</si>
  <si>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</si>
  <si>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</si>
  <si>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</si>
  <si>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</si>
  <si>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</si>
  <si>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</si>
  <si>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</si>
  <si>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</si>
  <si>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</si>
  <si>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</si>
  <si>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</si>
  <si>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</si>
  <si>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</si>
  <si>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</si>
  <si>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</si>
  <si>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</si>
  <si>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</si>
  <si>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</si>
  <si>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</si>
  <si>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</si>
  <si>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</si>
  <si>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</si>
  <si>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</si>
  <si>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</si>
  <si>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</si>
  <si>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</si>
  <si>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</si>
  <si>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</si>
  <si>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</si>
  <si>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</si>
  <si>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</si>
  <si>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</si>
  <si>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</si>
  <si>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</si>
  <si>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</si>
  <si>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</si>
  <si>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</si>
  <si>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</si>
  <si>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</si>
  <si>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</si>
  <si>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</si>
  <si>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</si>
  <si>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</si>
  <si>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</si>
  <si>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</si>
  <si>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</si>
  <si>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</si>
  <si>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</si>
  <si>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</si>
  <si>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</si>
  <si>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</si>
  <si>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</si>
  <si>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</si>
  <si>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</si>
  <si>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</si>
  <si>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</si>
  <si>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</si>
  <si>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</si>
  <si>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</si>
  <si>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</si>
  <si>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</si>
  <si>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</si>
  <si>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</si>
  <si>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</si>
  <si>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</si>
  <si>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</si>
  <si>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</si>
  <si>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</si>
  <si>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</si>
  <si>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</si>
  <si>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</si>
  <si>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</si>
  <si>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</si>
  <si>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</si>
  <si>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</si>
  <si>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</si>
  <si>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</si>
  <si>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</si>
  <si>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</si>
  <si>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</si>
  <si>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</si>
  <si>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</si>
  <si>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</si>
  <si>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</si>
  <si>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</si>
  <si>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</si>
  <si>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</si>
  <si>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</si>
  <si>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</si>
  <si>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</si>
  <si>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</si>
  <si>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</si>
  <si>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</si>
  <si>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</si>
  <si>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</si>
  <si>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</si>
  <si>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</si>
  <si>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</si>
  <si>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</si>
  <si>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</si>
  <si>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</si>
  <si>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</si>
  <si>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</si>
  <si>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</si>
  <si>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</si>
  <si>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</si>
  <si>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</si>
  <si>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</si>
  <si>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</si>
  <si>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</si>
  <si>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</si>
  <si>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</si>
  <si>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</si>
  <si>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</si>
  <si>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</si>
  <si>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</si>
  <si>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</si>
  <si>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</si>
  <si>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</si>
  <si>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</si>
  <si>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</si>
  <si>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</si>
  <si>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</si>
  <si>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</si>
  <si>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</si>
  <si>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</si>
  <si>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</si>
  <si>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</si>
  <si>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</si>
  <si>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</si>
  <si>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</si>
  <si>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</si>
  <si>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</si>
  <si>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</si>
  <si>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</si>
  <si>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</si>
  <si>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</si>
  <si>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</si>
  <si>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</si>
  <si>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</si>
  <si>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</si>
  <si>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</si>
  <si>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</si>
  <si>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</si>
  <si>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</si>
  <si>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</si>
  <si>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</si>
  <si>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</si>
  <si>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</si>
  <si>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</si>
  <si>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</si>
  <si>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</si>
  <si>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</si>
  <si>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</si>
  <si>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</si>
  <si>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</si>
  <si>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</si>
  <si>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</si>
  <si>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</si>
  <si>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</si>
  <si>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</si>
  <si>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</si>
  <si>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</si>
  <si>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</si>
  <si>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</si>
  <si>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</si>
  <si>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</si>
  <si>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</si>
  <si>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</si>
  <si>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</si>
  <si>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</si>
  <si>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</si>
  <si>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</si>
  <si>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</si>
  <si>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</si>
  <si>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</si>
  <si>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</si>
  <si>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</si>
  <si>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</si>
  <si>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</si>
  <si>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</si>
  <si>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</si>
  <si>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</si>
  <si>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</si>
  <si>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</si>
  <si>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</si>
  <si>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</si>
  <si>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</si>
  <si>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</si>
  <si>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</si>
  <si>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</si>
  <si>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</si>
  <si>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</si>
  <si>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</si>
  <si>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</si>
  <si>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</si>
  <si>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</si>
  <si>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</si>
  <si>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</si>
  <si>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</si>
  <si>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</si>
  <si>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</si>
  <si>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</si>
  <si>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</si>
  <si>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</si>
  <si>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</si>
  <si>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</si>
  <si>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</si>
  <si>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</si>
  <si>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</si>
  <si>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</si>
  <si>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</si>
  <si>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</si>
  <si>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</si>
  <si>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</si>
  <si>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</si>
  <si>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</si>
  <si>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</si>
  <si>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</si>
  <si>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</si>
  <si>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</si>
  <si>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</si>
  <si>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</si>
  <si>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</si>
  <si>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</si>
  <si>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</si>
  <si>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</si>
  <si>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</si>
  <si>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</si>
  <si>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</si>
  <si>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</si>
  <si>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</si>
  <si>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</si>
  <si>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</si>
  <si>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</si>
  <si>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</si>
  <si>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</si>
  <si>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</si>
  <si>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</si>
  <si>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</si>
  <si>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</si>
  <si>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</si>
  <si>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</si>
  <si>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</si>
  <si>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</si>
  <si>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</si>
  <si>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</si>
  <si>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</si>
  <si>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</si>
  <si>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</si>
  <si>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</si>
  <si>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</si>
  <si>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</si>
  <si>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</si>
  <si>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</si>
  <si>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</si>
  <si>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</si>
  <si>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</si>
  <si>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</si>
  <si>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</si>
  <si>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</si>
  <si>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</si>
  <si>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</si>
  <si>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</si>
  <si>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</si>
  <si>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</si>
  <si>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</si>
  <si>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</si>
  <si>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</si>
  <si>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</si>
  <si>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</si>
  <si>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</si>
  <si>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</si>
  <si>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</si>
  <si>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</si>
  <si>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</si>
  <si>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</si>
  <si>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</si>
  <si>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</si>
  <si>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</si>
  <si>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</si>
  <si>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</si>
  <si>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</si>
  <si>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</si>
  <si>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</si>
  <si>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</si>
  <si>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</si>
  <si>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</si>
  <si>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</si>
  <si>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</si>
  <si>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</si>
  <si>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</si>
  <si>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</si>
  <si>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</si>
  <si>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</si>
  <si>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</si>
  <si>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</si>
  <si>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</si>
  <si>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</si>
  <si>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</si>
  <si>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</si>
  <si>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</si>
  <si>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</si>
  <si>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</si>
  <si>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</si>
  <si>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</si>
  <si>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</si>
  <si>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</si>
  <si>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</si>
  <si>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</si>
  <si>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</si>
  <si>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</si>
  <si>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</si>
  <si>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</si>
  <si>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</si>
  <si>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</si>
  <si>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</si>
  <si>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</si>
  <si>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</si>
  <si>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</si>
  <si>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</si>
  <si>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</si>
  <si>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</si>
  <si>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</si>
  <si>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</si>
  <si>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</si>
  <si>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</si>
  <si>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</si>
  <si>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</si>
  <si>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</si>
  <si>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</si>
  <si>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</si>
  <si>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</si>
  <si>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</si>
  <si>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</si>
  <si>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</si>
  <si>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</si>
  <si>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</si>
  <si>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</si>
  <si>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</si>
  <si>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</si>
  <si>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</si>
  <si>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</si>
  <si>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</si>
  <si>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</si>
  <si>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</si>
  <si>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</si>
  <si>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</si>
  <si>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</si>
  <si>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</si>
  <si>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</si>
  <si>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</si>
  <si>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</si>
  <si>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</si>
  <si>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</si>
  <si>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</si>
  <si>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</si>
  <si>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</si>
  <si>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</si>
  <si>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</si>
  <si>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</si>
  <si>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</si>
  <si>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</si>
  <si>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</si>
  <si>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</si>
  <si>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</si>
  <si>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</si>
  <si>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</si>
  <si>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</si>
  <si>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</si>
  <si>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</si>
  <si>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</si>
  <si>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</si>
  <si>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</si>
  <si>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</si>
  <si>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</si>
  <si>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</si>
  <si>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</si>
  <si>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</si>
  <si>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</si>
  <si>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</si>
  <si>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</si>
  <si>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</si>
  <si>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</si>
  <si>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</si>
  <si>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</si>
  <si>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</si>
  <si>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</si>
  <si>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</si>
  <si>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</si>
  <si>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</si>
  <si>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</si>
  <si>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</si>
  <si>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</si>
  <si>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</si>
  <si>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</si>
  <si>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</si>
  <si>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</si>
  <si>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</si>
  <si>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</si>
  <si>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</si>
  <si>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</si>
  <si>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</si>
  <si>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</si>
  <si>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</si>
  <si>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</si>
  <si>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</si>
  <si>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</si>
  <si>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</si>
  <si>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</si>
  <si>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</si>
  <si>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</si>
  <si>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</si>
  <si>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</si>
  <si>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</si>
  <si>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</si>
  <si>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</si>
  <si>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</si>
  <si>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</si>
  <si>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</si>
  <si>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</si>
  <si>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</si>
  <si>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</si>
  <si>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</si>
  <si>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</si>
  <si>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</si>
  <si>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</si>
  <si>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</si>
  <si>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</si>
  <si>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</si>
  <si>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</si>
  <si>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</si>
  <si>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</si>
  <si>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</si>
  <si>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</si>
  <si>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</si>
  <si>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</si>
  <si>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</si>
  <si>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</si>
  <si>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</si>
  <si>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</si>
  <si>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</si>
  <si>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</si>
  <si>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</si>
  <si>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</si>
  <si>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</si>
  <si>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</si>
  <si>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</si>
  <si>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</si>
  <si>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</si>
  <si>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</si>
  <si>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</si>
  <si>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</si>
  <si>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</si>
  <si>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</si>
  <si>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</si>
  <si>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</si>
  <si>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</si>
  <si>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</si>
  <si>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</si>
  <si>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</si>
  <si>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</si>
  <si>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</si>
  <si>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</si>
  <si>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</si>
  <si>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</si>
  <si>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</si>
  <si>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</si>
  <si>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</si>
  <si>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</si>
  <si>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</si>
  <si>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</si>
  <si>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</si>
  <si>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</si>
  <si>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</si>
  <si>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</si>
  <si>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</si>
  <si>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</si>
  <si>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</si>
  <si>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</si>
  <si>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</si>
  <si>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</si>
  <si>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</si>
  <si>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</si>
  <si>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</si>
  <si>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</si>
  <si>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</si>
  <si>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</si>
  <si>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</si>
  <si>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</si>
  <si>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</si>
  <si>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</si>
  <si>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</si>
  <si>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</si>
  <si>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</si>
  <si>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</si>
  <si>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</si>
  <si>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</si>
  <si>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</si>
  <si>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</si>
  <si>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</si>
  <si>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</si>
  <si>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</si>
  <si>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</si>
  <si>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</si>
  <si>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</si>
  <si>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</si>
  <si>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</si>
  <si>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</si>
  <si>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</si>
  <si>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</si>
  <si>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</si>
  <si>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</si>
  <si>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</si>
  <si>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</si>
  <si>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</si>
  <si>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</si>
  <si>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</si>
  <si>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</si>
  <si>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</si>
  <si>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</si>
  <si>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</si>
  <si>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</si>
  <si>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</si>
  <si>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</si>
  <si>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</si>
  <si>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</si>
  <si>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</si>
  <si>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</si>
  <si>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</si>
  <si>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</si>
  <si>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</si>
  <si>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</si>
  <si>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</si>
  <si>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</si>
  <si>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</si>
  <si>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</si>
  <si>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</si>
  <si>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</si>
  <si>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</si>
  <si>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</si>
  <si>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</si>
  <si>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</si>
  <si>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</si>
  <si>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</si>
  <si>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</si>
  <si>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</si>
  <si>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</si>
  <si>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</si>
  <si>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</si>
  <si>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</si>
  <si>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</si>
  <si>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</si>
  <si>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</si>
  <si>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</si>
  <si>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</si>
  <si>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</si>
  <si>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</si>
  <si>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</si>
  <si>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</si>
  <si>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</si>
  <si>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</si>
  <si>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</si>
  <si>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</si>
  <si>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</si>
  <si>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</si>
  <si>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</si>
  <si>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</si>
  <si>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</si>
  <si>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</si>
  <si>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</si>
  <si>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</si>
  <si>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</si>
  <si>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</si>
  <si>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</si>
  <si>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</si>
  <si>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</si>
  <si>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</si>
  <si>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</si>
  <si>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</si>
  <si>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</si>
  <si>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</si>
  <si>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</si>
  <si>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</si>
  <si>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</si>
  <si>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</si>
  <si>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</si>
  <si>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</si>
  <si>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</si>
  <si>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</si>
  <si>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</si>
  <si>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</si>
  <si>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</si>
  <si>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</si>
  <si>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</si>
  <si>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</si>
  <si>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</si>
  <si>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</si>
  <si>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</si>
  <si>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</si>
  <si>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</si>
  <si>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</si>
  <si>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</si>
  <si>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</si>
  <si>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</si>
  <si>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</si>
  <si>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</si>
  <si>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</si>
  <si>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</si>
  <si>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</si>
  <si>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</si>
  <si>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</si>
  <si>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</si>
  <si>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</si>
  <si>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</si>
  <si>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</si>
  <si>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</si>
  <si>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</si>
  <si>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</si>
  <si>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</si>
  <si>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</si>
  <si>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</si>
  <si>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</si>
  <si>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</si>
  <si>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</si>
  <si>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</si>
  <si>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</si>
  <si>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</si>
  <si>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</si>
  <si>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</si>
  <si>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</si>
  <si>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</si>
  <si>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</si>
  <si>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</si>
  <si>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</si>
  <si>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</si>
  <si>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</si>
  <si>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</si>
  <si>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</si>
  <si>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</si>
  <si>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</si>
  <si>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</si>
  <si>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</si>
  <si>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</si>
  <si>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</si>
  <si>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</si>
  <si>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</si>
  <si>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</si>
  <si>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</si>
  <si>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</si>
  <si>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</si>
  <si>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</si>
  <si>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</si>
  <si>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</si>
  <si>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</si>
  <si>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</si>
  <si>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</si>
  <si>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</si>
  <si>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</si>
  <si>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</si>
  <si>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</si>
  <si>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</si>
  <si>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</si>
  <si>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</si>
  <si>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</si>
  <si>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</si>
  <si>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</si>
  <si>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</si>
  <si>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</si>
  <si>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</si>
  <si>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</si>
  <si>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</si>
  <si>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</si>
  <si>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</si>
  <si>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</si>
  <si>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</si>
  <si>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</si>
  <si>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</si>
  <si>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</si>
  <si>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</si>
  <si>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</si>
  <si>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</si>
  <si>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</si>
  <si>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</si>
  <si>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</si>
  <si>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</si>
  <si>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</si>
  <si>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</si>
  <si>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</si>
  <si>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</si>
  <si>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</si>
  <si>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</si>
  <si>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</si>
  <si>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</si>
  <si>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</si>
  <si>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</si>
  <si>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</si>
  <si>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</si>
  <si>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</si>
  <si>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</si>
  <si>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</si>
  <si>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</si>
  <si>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</si>
  <si>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</si>
  <si>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</si>
  <si>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</si>
  <si>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</si>
  <si>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</si>
  <si>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</si>
  <si>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</si>
  <si>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</si>
  <si>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</si>
  <si>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</si>
  <si>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</si>
  <si>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</si>
  <si>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</si>
  <si>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</si>
  <si>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</si>
  <si>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</si>
  <si>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</si>
  <si>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</si>
  <si>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</si>
  <si>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</si>
  <si>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</si>
  <si>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</si>
  <si>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</si>
  <si>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</si>
  <si>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</si>
  <si>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</si>
  <si>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</si>
  <si>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</si>
  <si>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</si>
  <si>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</si>
  <si>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</si>
  <si>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</si>
  <si>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</si>
  <si>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</si>
  <si>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</si>
  <si>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</si>
  <si>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</si>
  <si>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</si>
  <si>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</si>
  <si>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</si>
  <si>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</si>
  <si>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</si>
  <si>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</si>
  <si>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</si>
  <si>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</si>
  <si>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</si>
  <si>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</si>
  <si>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</si>
  <si>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</si>
  <si>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</si>
  <si>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</si>
  <si>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</si>
  <si>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</si>
  <si>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</si>
  <si>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</si>
  <si>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</si>
  <si>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</si>
  <si>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</si>
  <si>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</si>
  <si>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</si>
  <si>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</si>
  <si>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</si>
  <si>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</si>
  <si>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</si>
  <si>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</si>
  <si>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</si>
  <si>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</si>
  <si>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</si>
  <si>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</si>
  <si>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</si>
  <si>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</si>
  <si>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</si>
  <si>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</si>
  <si>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</si>
  <si>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</si>
  <si>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</si>
  <si>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</si>
  <si>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</si>
  <si>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</si>
  <si>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</si>
  <si>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</si>
  <si>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</si>
  <si>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</si>
  <si>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</si>
  <si>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</si>
  <si>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</si>
  <si>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</si>
  <si>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</si>
  <si>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</si>
  <si>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</si>
  <si>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</si>
  <si>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</si>
  <si>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</si>
  <si>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</si>
  <si>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</si>
  <si>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</si>
  <si>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</si>
  <si>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</si>
  <si>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</si>
  <si>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</si>
  <si>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</si>
  <si>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</si>
  <si>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</si>
  <si>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</si>
  <si>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</si>
  <si>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</si>
  <si>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</si>
  <si>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</si>
  <si>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</si>
  <si>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</si>
  <si>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</si>
  <si>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</si>
  <si>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</si>
  <si>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</si>
  <si>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</si>
  <si>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</si>
  <si>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</si>
  <si>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</si>
  <si>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</si>
  <si>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</si>
  <si>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</si>
  <si>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</si>
  <si>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</si>
  <si>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</si>
  <si>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</si>
  <si>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</si>
  <si>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</si>
  <si>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</si>
  <si>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</si>
  <si>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</si>
  <si>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</si>
  <si>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</si>
  <si>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</si>
  <si>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</si>
  <si>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</si>
  <si>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</si>
  <si>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</si>
  <si>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</si>
  <si>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</si>
  <si>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</si>
  <si>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</si>
  <si>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</si>
  <si>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</si>
  <si>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</si>
  <si>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</si>
  <si>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</si>
  <si>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</si>
  <si>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</si>
  <si>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</si>
  <si>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</si>
  <si>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</si>
  <si>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</si>
  <si>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</si>
  <si>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</si>
  <si>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</si>
  <si>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</si>
  <si>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</si>
  <si>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</si>
  <si>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</si>
  <si>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</si>
  <si>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</si>
  <si>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</si>
  <si>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</si>
  <si>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</si>
  <si>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</si>
  <si>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</si>
  <si>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</si>
  <si>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</si>
  <si>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</si>
  <si>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</si>
  <si>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</si>
  <si>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</si>
  <si>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</si>
  <si>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</si>
  <si>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</si>
  <si>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</si>
  <si>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</si>
  <si>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</si>
  <si>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</si>
  <si>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</si>
  <si>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</si>
  <si>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</si>
  <si>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</si>
  <si>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</si>
  <si>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</si>
  <si>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</si>
  <si>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</si>
  <si>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</si>
  <si>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</si>
  <si>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</si>
  <si>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</si>
  <si>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</si>
  <si>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</si>
  <si>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</si>
  <si>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</si>
  <si>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</si>
  <si>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</si>
  <si>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</si>
  <si>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</si>
  <si>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</si>
  <si>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</si>
  <si>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</si>
  <si>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</si>
  <si>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</si>
  <si>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</si>
  <si>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</si>
  <si>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</si>
  <si>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</si>
  <si>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</si>
  <si>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</si>
  <si>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</si>
  <si>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</si>
  <si>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</si>
  <si>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</si>
  <si>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</si>
  <si>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</si>
  <si>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</si>
  <si>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</si>
  <si>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</si>
  <si>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</si>
  <si>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</si>
  <si>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</si>
  <si>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</si>
  <si>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</si>
  <si>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</si>
  <si>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</si>
  <si>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</si>
  <si>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</si>
  <si>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</si>
  <si>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</si>
  <si>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</si>
  <si>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</si>
  <si>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</si>
  <si>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</si>
  <si>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</si>
  <si>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</si>
  <si>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</si>
  <si>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</si>
  <si>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</si>
  <si>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</si>
  <si>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</si>
  <si>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</si>
  <si>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</si>
  <si>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</si>
  <si>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</si>
  <si>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</si>
  <si>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</si>
  <si>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</si>
  <si>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</si>
  <si>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</si>
  <si>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</si>
  <si>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</si>
  <si>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</si>
  <si>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</si>
  <si>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</si>
  <si>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</si>
  <si>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</si>
  <si>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</si>
  <si>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</si>
  <si>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</si>
  <si>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</si>
  <si>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</si>
  <si>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</si>
  <si>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</si>
  <si>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</si>
  <si>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</si>
  <si>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</si>
  <si>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</si>
  <si>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</si>
  <si>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</si>
  <si>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</si>
  <si>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</si>
  <si>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</si>
  <si>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</si>
  <si>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</si>
  <si>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</si>
  <si>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</si>
  <si>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</si>
  <si>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</si>
  <si>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</si>
  <si>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</si>
  <si>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</si>
  <si>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</si>
  <si>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</si>
  <si>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</si>
  <si>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</si>
  <si>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</si>
  <si>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</si>
  <si>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</si>
  <si>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</si>
  <si>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</si>
  <si>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</si>
  <si>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</si>
  <si>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</si>
  <si>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</si>
  <si>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</si>
  <si>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</si>
  <si>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</si>
  <si>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</si>
  <si>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</si>
  <si>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</si>
  <si>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</si>
  <si>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</si>
  <si>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</si>
  <si>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</si>
  <si>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</si>
  <si>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</si>
  <si>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</si>
  <si>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</si>
  <si>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</si>
  <si>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</si>
  <si>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</si>
  <si>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</si>
  <si>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</si>
  <si>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</si>
  <si>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</si>
  <si>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</si>
  <si>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</si>
  <si>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</si>
  <si>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</si>
  <si>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</si>
  <si>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</si>
  <si>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</si>
  <si>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</si>
  <si>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</si>
  <si>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</si>
  <si>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</si>
  <si>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</si>
  <si>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</si>
  <si>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</si>
  <si>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</si>
  <si>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</si>
  <si>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</si>
  <si>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</si>
  <si>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</si>
  <si>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</si>
  <si>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</si>
  <si>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</si>
  <si>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</si>
  <si>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</si>
  <si>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</si>
  <si>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</si>
  <si>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</si>
  <si>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</si>
  <si>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</si>
  <si>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</si>
  <si>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</si>
  <si>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</si>
  <si>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</si>
  <si>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</si>
  <si>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</si>
  <si>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</si>
  <si>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</si>
  <si>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</si>
  <si>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</si>
  <si>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</si>
  <si>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</si>
  <si>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</si>
  <si>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</si>
  <si>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</si>
  <si>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</si>
  <si>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</si>
  <si>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</si>
  <si>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</si>
  <si>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</si>
  <si>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</si>
  <si>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</si>
  <si>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</si>
  <si>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</si>
  <si>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</si>
  <si>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</si>
  <si>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</si>
  <si>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</si>
  <si>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</si>
  <si>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</si>
  <si>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</si>
  <si>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</si>
  <si>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</si>
  <si>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</si>
  <si>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</si>
  <si>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</si>
  <si>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</si>
  <si>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</si>
  <si>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</si>
  <si>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</si>
  <si>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</si>
  <si>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</si>
  <si>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</si>
  <si>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</si>
  <si>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</si>
  <si>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</si>
  <si>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</si>
  <si>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</si>
  <si>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</si>
  <si>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</si>
  <si>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</si>
  <si>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</si>
  <si>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</si>
  <si>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</si>
  <si>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</si>
  <si>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</si>
  <si>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</si>
  <si>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</si>
  <si>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</si>
  <si>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</si>
  <si>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</si>
  <si>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</si>
  <si>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</si>
  <si>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</si>
  <si>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</si>
  <si>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</si>
  <si>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</si>
  <si>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</si>
  <si>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</si>
  <si>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</si>
  <si>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</si>
  <si>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</si>
  <si>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</si>
  <si>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</si>
  <si>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</si>
  <si>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</si>
  <si>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</si>
  <si>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</si>
  <si>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</si>
  <si>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</si>
  <si>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</si>
  <si>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</si>
  <si>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</si>
  <si>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</si>
  <si>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</si>
  <si>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</si>
  <si>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</si>
  <si>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</si>
  <si>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</si>
  <si>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</si>
  <si>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</si>
  <si>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</si>
  <si>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</si>
  <si>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</si>
  <si>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</si>
  <si>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</si>
  <si>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</si>
  <si>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</si>
  <si>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</si>
  <si>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</si>
  <si>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</si>
  <si>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</si>
  <si>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</si>
  <si>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</si>
  <si>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</si>
  <si>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</si>
  <si>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</si>
  <si>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</si>
  <si>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</si>
  <si>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</si>
  <si>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</si>
  <si>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</si>
  <si>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</si>
  <si>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</si>
  <si>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</si>
  <si>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</si>
  <si>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</si>
  <si>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</si>
  <si>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</si>
  <si>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</si>
  <si>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</si>
  <si>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</si>
  <si>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</si>
  <si>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</si>
  <si>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</si>
  <si>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</si>
  <si>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</si>
  <si>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</si>
  <si>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</si>
  <si>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</si>
  <si>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</si>
  <si>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</si>
  <si>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</si>
  <si>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</si>
  <si>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</si>
  <si>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</si>
  <si>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</si>
  <si>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</si>
  <si>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</si>
  <si>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</si>
  <si>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</si>
  <si>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</si>
  <si>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</si>
  <si>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</si>
  <si>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</si>
  <si>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</si>
  <si>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</si>
  <si>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</si>
  <si>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</si>
  <si>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</si>
  <si>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</si>
  <si>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</si>
  <si>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</si>
  <si>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</si>
  <si>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</si>
  <si>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</si>
  <si>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</si>
  <si>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</si>
  <si>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</si>
  <si>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</si>
  <si>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</si>
  <si>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</si>
  <si>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</si>
  <si>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</si>
  <si>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</si>
  <si>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</si>
  <si>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</si>
  <si>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</si>
  <si>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</si>
  <si>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</si>
  <si>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</si>
  <si>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</si>
  <si>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</si>
  <si>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</si>
  <si>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</si>
  <si>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</si>
  <si>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</si>
  <si>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</si>
  <si>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</si>
  <si>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</si>
  <si>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</si>
  <si>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</si>
  <si>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</si>
  <si>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</si>
  <si>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</si>
  <si>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</si>
  <si>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</si>
  <si>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</si>
  <si>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</si>
  <si>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</si>
  <si>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</si>
  <si>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</si>
  <si>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</si>
  <si>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</si>
  <si>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</si>
  <si>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</si>
  <si>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</si>
  <si>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</si>
  <si>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</si>
  <si>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</si>
  <si>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</si>
  <si>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</si>
  <si>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</si>
  <si>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</si>
  <si>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</si>
  <si>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</si>
  <si>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</si>
  <si>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</si>
  <si>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</si>
  <si>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</si>
  <si>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</si>
  <si>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</si>
  <si>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</si>
  <si>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</si>
  <si>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</si>
  <si>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</si>
  <si>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</si>
  <si>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</si>
  <si>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</si>
  <si>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</si>
  <si>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</si>
  <si>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</si>
  <si>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</si>
  <si>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</si>
  <si>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</si>
  <si>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</si>
  <si>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</si>
  <si>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</si>
  <si>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</si>
  <si>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</si>
  <si>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</si>
  <si>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</si>
  <si>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</si>
  <si>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</si>
  <si>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</si>
  <si>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</si>
  <si>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</si>
  <si>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</si>
  <si>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</si>
  <si>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</si>
  <si>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</si>
  <si>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</si>
  <si>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</si>
  <si>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</si>
  <si>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</si>
  <si>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</si>
  <si>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</si>
  <si>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</si>
  <si>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</si>
  <si>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</si>
  <si>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</si>
  <si>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</si>
  <si>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</si>
  <si>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</si>
  <si>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</si>
  <si>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</si>
  <si>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</si>
  <si>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</si>
  <si>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</si>
  <si>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</si>
  <si>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</si>
  <si>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</si>
  <si>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</si>
  <si>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</si>
  <si>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</si>
  <si>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</si>
  <si>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</si>
  <si>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</si>
  <si>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</si>
  <si>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</si>
  <si>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</si>
  <si>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</si>
  <si>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</si>
  <si>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</si>
  <si>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</si>
  <si>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</si>
  <si>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</si>
  <si>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</si>
  <si>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</si>
  <si>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</si>
  <si>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</si>
  <si>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</si>
  <si>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</si>
  <si>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</si>
  <si>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</si>
  <si>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</si>
  <si>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</si>
  <si>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</si>
  <si>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</si>
  <si>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</si>
  <si>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</si>
  <si>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</si>
  <si>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</si>
  <si>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</si>
  <si>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</si>
  <si>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</si>
  <si>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</si>
  <si>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</si>
  <si>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</si>
  <si>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</si>
  <si>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</si>
  <si>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</si>
  <si>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</si>
  <si>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</si>
  <si>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</si>
  <si>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</si>
  <si>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</si>
  <si>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</si>
  <si>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</si>
  <si>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</si>
  <si>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</si>
  <si>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</si>
  <si>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</si>
  <si>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</si>
  <si>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</si>
  <si>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</si>
  <si>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</si>
  <si>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</si>
  <si>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</si>
  <si>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</si>
  <si>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</si>
  <si>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</si>
  <si>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</si>
  <si>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</si>
  <si>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</si>
  <si>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</si>
  <si>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</si>
  <si>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</si>
  <si>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</si>
  <si>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</si>
  <si>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</si>
  <si>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</si>
  <si>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</si>
  <si>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</si>
  <si>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</si>
  <si>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</si>
  <si>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</si>
  <si>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</si>
  <si>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</si>
  <si>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</si>
  <si>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</si>
  <si>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</si>
  <si>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</si>
  <si>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</si>
  <si>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</si>
  <si>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</si>
  <si>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</si>
  <si>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</si>
  <si>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</si>
  <si>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</si>
  <si>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</si>
  <si>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</si>
  <si>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</si>
  <si>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</si>
  <si>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</si>
  <si>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</si>
  <si>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</si>
  <si>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</si>
  <si>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</si>
  <si>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</si>
  <si>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</si>
  <si>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</si>
  <si>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</si>
  <si>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</si>
  <si>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</si>
  <si>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</si>
  <si>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</si>
  <si>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</si>
  <si>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</si>
  <si>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</si>
  <si>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</si>
  <si>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</si>
  <si>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</si>
  <si>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</si>
  <si>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</si>
  <si>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</si>
  <si>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</si>
  <si>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</si>
  <si>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</si>
  <si>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</si>
  <si>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</si>
  <si>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</si>
  <si>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</si>
  <si>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</si>
  <si>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</si>
  <si>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</si>
  <si>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</si>
  <si>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</si>
  <si>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</si>
  <si>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</si>
  <si>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</si>
  <si>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</si>
  <si>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</si>
  <si>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</si>
  <si>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</si>
  <si>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</si>
  <si>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</si>
  <si>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</si>
  <si>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</si>
  <si>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</si>
  <si>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</si>
  <si>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</si>
  <si>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</si>
  <si>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</si>
  <si>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</si>
  <si>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</si>
  <si>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</si>
  <si>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</si>
  <si>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</si>
  <si>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</si>
  <si>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</si>
  <si>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</si>
  <si>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</si>
  <si>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</si>
  <si>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</si>
  <si>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</si>
  <si>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</si>
  <si>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</si>
  <si>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</si>
  <si>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</si>
  <si>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</si>
  <si>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</si>
  <si>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</si>
  <si>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</si>
  <si>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</si>
  <si>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</si>
  <si>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</si>
  <si>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</si>
  <si>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</si>
  <si>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</si>
  <si>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</si>
  <si>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</si>
  <si>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</si>
  <si>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</si>
  <si>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</si>
  <si>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</si>
  <si>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</si>
  <si>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</si>
  <si>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</si>
  <si>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</si>
  <si>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</si>
  <si>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</si>
  <si>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</si>
  <si>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</si>
  <si>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</si>
  <si>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</si>
  <si>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</si>
  <si>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</si>
  <si>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</si>
  <si>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</si>
  <si>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</si>
  <si>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</si>
  <si>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</si>
  <si>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</si>
  <si>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</si>
  <si>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</si>
  <si>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</si>
  <si>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</si>
  <si>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</si>
  <si>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</si>
  <si>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</si>
  <si>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</si>
  <si>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</si>
  <si>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</si>
  <si>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</si>
  <si>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</si>
  <si>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</si>
  <si>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</si>
  <si>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</si>
  <si>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</si>
  <si>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</si>
  <si>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</si>
  <si>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</si>
  <si>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</si>
  <si>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</si>
  <si>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</si>
  <si>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</si>
  <si>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</si>
  <si>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</si>
  <si>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</si>
  <si>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</si>
  <si>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</si>
  <si>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</si>
  <si>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</si>
  <si>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</si>
  <si>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</si>
  <si>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</si>
  <si>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</si>
  <si>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</si>
  <si>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</si>
  <si>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</si>
  <si>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</si>
  <si>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</si>
  <si>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</si>
  <si>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</si>
  <si>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</si>
  <si>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</si>
  <si>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</si>
  <si>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</si>
  <si>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</si>
  <si>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</si>
  <si>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</si>
  <si>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</si>
  <si>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</si>
  <si>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</si>
  <si>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</si>
  <si>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</si>
  <si>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</si>
  <si>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</si>
  <si>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</si>
  <si>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</si>
  <si>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</si>
  <si>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</si>
  <si>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</si>
  <si>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</si>
  <si>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</si>
  <si>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</si>
  <si>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</si>
  <si>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</si>
  <si>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</si>
  <si>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</si>
  <si>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</si>
  <si>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</si>
  <si>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</si>
  <si>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</si>
  <si>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</si>
  <si>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</si>
  <si>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</si>
  <si>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</si>
  <si>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</si>
  <si>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</si>
  <si>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</si>
  <si>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</si>
  <si>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</si>
  <si>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</si>
  <si>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</si>
  <si>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</si>
  <si>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</si>
  <si>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</si>
  <si>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</si>
  <si>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</si>
  <si>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</si>
  <si>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</si>
  <si>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</si>
  <si>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</si>
  <si>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</si>
  <si>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</si>
  <si>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</si>
  <si>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</si>
  <si>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</si>
  <si>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</si>
  <si>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</si>
  <si>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</si>
  <si>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</si>
  <si>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</si>
  <si>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</si>
  <si>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</si>
  <si>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</si>
  <si>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</si>
  <si>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</si>
  <si>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</si>
  <si>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</si>
  <si>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</si>
  <si>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</si>
  <si>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</si>
  <si>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</si>
  <si>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</si>
  <si>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</si>
  <si>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</si>
  <si>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</si>
  <si>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</si>
  <si>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</si>
  <si>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</si>
  <si>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</si>
  <si>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</si>
  <si>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</si>
  <si>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</si>
  <si>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</si>
  <si>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</si>
  <si>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</si>
  <si>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</si>
  <si>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</si>
  <si>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</si>
  <si>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</si>
  <si>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</si>
  <si>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</si>
  <si>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</si>
  <si>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</si>
  <si>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</si>
  <si>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</si>
  <si>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</si>
  <si>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</si>
  <si>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</si>
  <si>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</si>
  <si>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</si>
  <si>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</si>
  <si>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</si>
  <si>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</si>
  <si>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</si>
  <si>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</si>
  <si>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</si>
  <si>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</si>
  <si>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</si>
  <si>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</si>
  <si>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</si>
  <si>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</si>
  <si>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</si>
  <si>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</si>
  <si>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</si>
  <si>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</si>
  <si>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</si>
  <si>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</si>
  <si>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</si>
  <si>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</si>
  <si>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</si>
  <si>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</si>
  <si>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</si>
  <si>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</si>
  <si>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</si>
  <si>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</si>
  <si>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</si>
  <si>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</si>
  <si>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</si>
  <si>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</si>
  <si>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</si>
  <si>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</si>
  <si>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</si>
  <si>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</si>
  <si>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</si>
  <si>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</si>
  <si>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</si>
  <si>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</si>
  <si>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</si>
  <si>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</si>
  <si>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</si>
  <si>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</si>
  <si>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</si>
  <si>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</si>
  <si>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</si>
  <si>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</si>
  <si>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</si>
  <si>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</si>
  <si>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</si>
  <si>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</si>
  <si>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</si>
  <si>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</si>
  <si>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</si>
  <si>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</si>
  <si>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</si>
  <si>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</si>
  <si>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</si>
  <si>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</si>
  <si>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</si>
  <si>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</si>
  <si>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</si>
  <si>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</si>
  <si>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</si>
  <si>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</si>
  <si>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</si>
  <si>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</si>
  <si>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</si>
  <si>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</si>
  <si>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</si>
  <si>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</si>
  <si>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</si>
  <si>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</si>
  <si>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</si>
  <si>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</si>
  <si>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</si>
  <si>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</si>
  <si>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</si>
  <si>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</si>
  <si>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</si>
  <si>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</si>
  <si>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</si>
  <si>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</si>
  <si>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</si>
  <si>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</si>
  <si>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</si>
  <si>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</si>
  <si>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</si>
  <si>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</si>
  <si>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</si>
  <si>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</si>
  <si>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</si>
  <si>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</si>
  <si>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</si>
  <si>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</si>
  <si>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</si>
  <si>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</si>
  <si>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</si>
  <si>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</si>
  <si>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</si>
  <si>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</si>
  <si>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</si>
  <si>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</si>
  <si>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</si>
  <si>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</si>
  <si>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</si>
  <si>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</si>
  <si>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</si>
  <si>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</si>
  <si>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</si>
  <si>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</si>
  <si>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</si>
  <si>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</si>
  <si>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</si>
  <si>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</si>
  <si>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</si>
  <si>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</si>
  <si>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</si>
  <si>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</si>
  <si>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</si>
  <si>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</si>
  <si>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</si>
  <si>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</si>
  <si>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</si>
  <si>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</si>
  <si>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</si>
  <si>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</si>
  <si>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</si>
  <si>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</si>
  <si>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</si>
  <si>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</si>
  <si>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</si>
  <si>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</si>
  <si>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</si>
  <si>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</si>
  <si>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</si>
  <si>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</si>
  <si>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</si>
  <si>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</si>
  <si>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</si>
  <si>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</si>
  <si>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</si>
  <si>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</si>
  <si>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</si>
  <si>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</si>
  <si>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</si>
  <si>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</si>
  <si>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</si>
  <si>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</si>
  <si>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</si>
  <si>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</si>
  <si>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</si>
  <si>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</si>
  <si>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</si>
  <si>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</si>
  <si>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</si>
  <si>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</si>
  <si>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</si>
  <si>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</si>
  <si>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</si>
  <si>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</si>
  <si>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</si>
  <si>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</si>
  <si>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</si>
  <si>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</si>
  <si>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</si>
  <si>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</si>
  <si>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</si>
  <si>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</si>
  <si>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</si>
  <si>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</si>
  <si>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</si>
  <si>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</si>
  <si>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</si>
  <si>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</si>
  <si>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</si>
  <si>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</si>
  <si>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</si>
  <si>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</si>
  <si>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</si>
  <si>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</si>
  <si>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</si>
  <si>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</si>
  <si>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</si>
  <si>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</si>
  <si>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</si>
  <si>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</si>
  <si>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</si>
  <si>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</si>
  <si>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</si>
  <si>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</si>
  <si>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</si>
  <si>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</si>
  <si>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</si>
  <si>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</si>
  <si>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</si>
  <si>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</si>
  <si>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</si>
  <si>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</si>
  <si>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</si>
  <si>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</si>
  <si>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</si>
  <si>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</si>
  <si>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</si>
  <si>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</si>
  <si>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</si>
  <si>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</si>
  <si>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</si>
  <si>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</si>
  <si>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</si>
  <si>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</si>
  <si>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</si>
  <si>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</si>
  <si>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</si>
  <si>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</si>
  <si>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</si>
  <si>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</si>
  <si>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</si>
  <si>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</si>
  <si>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</si>
  <si>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</si>
  <si>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</si>
  <si>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</si>
  <si>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</si>
  <si>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</si>
  <si>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</si>
  <si>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</si>
  <si>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</si>
  <si>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</si>
  <si>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</si>
  <si>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</si>
  <si>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</si>
  <si>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</si>
  <si>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</si>
  <si>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</si>
  <si>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</si>
  <si>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</si>
  <si>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</si>
  <si>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</si>
  <si>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</si>
  <si>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</si>
  <si>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</si>
  <si>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</si>
  <si>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</si>
  <si>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</si>
  <si>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</si>
  <si>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</si>
  <si>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</si>
  <si>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</si>
  <si>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</si>
  <si>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</si>
  <si>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</si>
  <si>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</si>
  <si>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</si>
  <si>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</si>
  <si>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</si>
  <si>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</si>
  <si>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</si>
  <si>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</si>
  <si>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</si>
  <si>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</si>
  <si>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</si>
  <si>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</si>
  <si>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</si>
  <si>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</si>
  <si>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</si>
  <si>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</si>
  <si>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</si>
  <si>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</si>
  <si>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</si>
  <si>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</si>
  <si>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</si>
  <si>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</si>
  <si>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</si>
  <si>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</si>
  <si>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</si>
  <si>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</si>
  <si>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</si>
  <si>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</si>
  <si>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</si>
  <si>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</si>
  <si>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</si>
  <si>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</si>
  <si>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</si>
  <si>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</si>
  <si>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</si>
  <si>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</si>
  <si>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</si>
  <si>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</si>
  <si>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</si>
  <si>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</si>
  <si>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</si>
  <si>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</si>
  <si>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</si>
  <si>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</si>
  <si>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</si>
  <si>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</si>
  <si>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</si>
  <si>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</si>
  <si>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</si>
  <si>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</si>
  <si>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</si>
  <si>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</si>
  <si>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</si>
  <si>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</si>
  <si>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</si>
  <si>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</si>
  <si>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</si>
  <si>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</si>
  <si>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</si>
  <si>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</si>
  <si>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</si>
  <si>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</si>
  <si>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</si>
  <si>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</si>
  <si>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</si>
  <si>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</si>
  <si>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</si>
  <si>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</si>
  <si>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</si>
  <si>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</si>
  <si>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</si>
  <si>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</si>
  <si>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</si>
  <si>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</si>
  <si>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</si>
  <si>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</si>
  <si>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</si>
  <si>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</si>
  <si>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</si>
  <si>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</si>
  <si>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</si>
  <si>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</si>
  <si>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</si>
  <si>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</si>
  <si>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</si>
  <si>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</si>
  <si>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</si>
  <si>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</si>
  <si>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</si>
  <si>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</si>
  <si>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</si>
  <si>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</si>
  <si>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</si>
  <si>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</si>
  <si>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</si>
  <si>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</si>
  <si>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</si>
  <si>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</si>
  <si>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</si>
  <si>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</si>
  <si>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</si>
  <si>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</si>
  <si>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</si>
  <si>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</si>
  <si>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</si>
  <si>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</si>
  <si>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</si>
  <si>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</si>
  <si>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</si>
  <si>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</si>
  <si>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</si>
  <si>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</si>
  <si>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</si>
  <si>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</si>
  <si>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</si>
  <si>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</si>
  <si>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</si>
  <si>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</si>
  <si>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</si>
  <si>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</si>
  <si>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</si>
  <si>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</si>
  <si>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</si>
  <si>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</si>
  <si>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</si>
  <si>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</si>
  <si>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</si>
  <si>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</si>
  <si>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</si>
  <si>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</si>
  <si>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</si>
  <si>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</si>
  <si>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</si>
  <si>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</si>
  <si>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</si>
  <si>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</si>
  <si>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</si>
  <si>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</si>
  <si>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</si>
  <si>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</si>
  <si>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</si>
  <si>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</si>
  <si>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</si>
  <si>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</si>
  <si>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</si>
  <si>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</si>
  <si>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</si>
  <si>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</si>
  <si>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</si>
  <si>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</si>
  <si>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</si>
  <si>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</si>
  <si>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</si>
  <si>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</si>
  <si>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</si>
  <si>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</si>
  <si>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</si>
  <si>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</si>
  <si>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</si>
  <si>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</si>
  <si>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</si>
  <si>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</si>
  <si>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</si>
  <si>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</si>
  <si>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</si>
  <si>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</si>
  <si>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</si>
  <si>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</si>
  <si>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</si>
  <si>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</si>
  <si>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</si>
  <si>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</si>
  <si>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</si>
  <si>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</si>
  <si>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</si>
  <si>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</si>
  <si>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</si>
  <si>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</si>
  <si>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</si>
  <si>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</si>
  <si>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</si>
  <si>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</si>
  <si>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</si>
  <si>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</si>
  <si>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</si>
  <si>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</si>
  <si>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</si>
  <si>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</si>
  <si>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</si>
  <si>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</si>
  <si>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</si>
  <si>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</si>
  <si>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</si>
  <si>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</si>
  <si>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</si>
  <si>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</si>
  <si>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</si>
  <si>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</si>
  <si>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</si>
  <si>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</si>
  <si>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</si>
  <si>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</si>
  <si>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</si>
  <si>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</si>
  <si>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</si>
  <si>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</si>
  <si>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</si>
  <si>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</si>
  <si>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</si>
  <si>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</si>
  <si>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</si>
  <si>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</si>
  <si>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</si>
  <si>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</si>
  <si>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</si>
  <si>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</si>
  <si>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</si>
  <si>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</si>
  <si>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</si>
  <si>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</si>
  <si>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</si>
  <si>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</si>
  <si>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</si>
  <si>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</si>
  <si>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</si>
  <si>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</si>
  <si>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</si>
  <si>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</si>
  <si>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</si>
  <si>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</si>
  <si>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</si>
  <si>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</si>
  <si>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</si>
  <si>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</si>
  <si>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</si>
  <si>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</si>
  <si>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</si>
  <si>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</si>
  <si>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</si>
  <si>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</si>
  <si>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</si>
  <si>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</si>
  <si>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</si>
  <si>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</si>
  <si>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</si>
  <si>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</si>
  <si>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</si>
  <si>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</si>
  <si>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</si>
  <si>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</si>
  <si>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</si>
  <si>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</si>
  <si>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</si>
  <si>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</si>
  <si>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</si>
  <si>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</si>
  <si>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</si>
  <si>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</si>
  <si>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</si>
  <si>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</si>
  <si>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</si>
  <si>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</si>
  <si>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</si>
  <si>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</si>
  <si>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</si>
  <si>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</si>
  <si>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</si>
  <si>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</si>
  <si>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</si>
  <si>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</si>
  <si>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</si>
  <si>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</si>
  <si>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</si>
  <si>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</si>
  <si>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</si>
  <si>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</si>
  <si>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</si>
  <si>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</si>
  <si>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</si>
  <si>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</si>
  <si>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</si>
  <si>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</si>
  <si>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</si>
  <si>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</si>
  <si>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</si>
  <si>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</si>
  <si>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</si>
  <si>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</si>
  <si>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</si>
  <si>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</si>
  <si>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</si>
  <si>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</si>
  <si>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</si>
  <si>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</si>
  <si>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</si>
  <si>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</si>
  <si>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</si>
  <si>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</si>
  <si>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</si>
  <si>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</si>
  <si>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</si>
  <si>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</si>
  <si>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</si>
  <si>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</si>
  <si>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</si>
  <si>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</si>
  <si>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</si>
  <si>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</si>
  <si>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</si>
  <si>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</si>
  <si>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</si>
  <si>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</si>
  <si>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</si>
  <si>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</si>
  <si>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</si>
  <si>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</si>
  <si>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</si>
  <si>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</si>
  <si>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</si>
  <si>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</si>
  <si>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</si>
  <si>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</si>
  <si>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</si>
  <si>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</si>
  <si>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</si>
  <si>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</si>
  <si>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</si>
  <si>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</si>
  <si>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</si>
  <si>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</si>
  <si>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</si>
  <si>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</si>
  <si>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</si>
  <si>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</si>
  <si>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</si>
  <si>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</si>
  <si>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</si>
  <si>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</si>
  <si>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</si>
  <si>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</si>
  <si>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</si>
  <si>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</si>
  <si>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</si>
  <si>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</si>
  <si>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</si>
  <si>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</si>
  <si>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</si>
  <si>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</si>
  <si>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</si>
  <si>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</si>
  <si>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</si>
  <si>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</si>
  <si>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</si>
  <si>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</si>
  <si>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</si>
  <si>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</si>
  <si>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</si>
  <si>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</si>
  <si>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</si>
  <si>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</si>
  <si>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</si>
  <si>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</si>
  <si>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</si>
  <si>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</si>
  <si>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</si>
  <si>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</si>
  <si>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</si>
  <si>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</si>
  <si>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</si>
  <si>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</si>
  <si>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</si>
  <si>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</si>
  <si>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</si>
  <si>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</si>
  <si>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</si>
  <si>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</si>
  <si>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</si>
  <si>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</si>
  <si>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</si>
  <si>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</si>
  <si>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</si>
  <si>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</si>
  <si>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</si>
  <si>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</si>
  <si>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</si>
  <si>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</si>
  <si>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</si>
  <si>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</si>
  <si>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</si>
  <si>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</si>
  <si>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</si>
  <si>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</si>
  <si>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</si>
  <si>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</si>
  <si>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</si>
  <si>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</si>
  <si>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</si>
  <si>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</si>
  <si>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</si>
  <si>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</si>
  <si>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</si>
  <si>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</si>
  <si>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</si>
  <si>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</si>
  <si>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</si>
  <si>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</si>
  <si>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</si>
  <si>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</si>
  <si>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</si>
  <si>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</si>
  <si>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</si>
  <si>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</si>
  <si>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</si>
  <si>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</si>
  <si>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</si>
  <si>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</si>
  <si>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</si>
  <si>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</si>
  <si>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</si>
  <si>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</si>
  <si>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</si>
  <si>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</si>
  <si>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</si>
  <si>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</si>
  <si>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</si>
  <si>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</si>
  <si>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</si>
  <si>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</si>
  <si>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</si>
  <si>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</si>
  <si>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</si>
  <si>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</si>
  <si>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</si>
  <si>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</si>
  <si>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</si>
  <si>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</si>
  <si>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</si>
  <si>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</si>
  <si>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</si>
  <si>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</si>
  <si>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</si>
  <si>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</si>
  <si>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</si>
  <si>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</si>
  <si>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</si>
  <si>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</si>
  <si>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</si>
  <si>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</si>
  <si>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</si>
  <si>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</si>
  <si>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</si>
  <si>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</si>
  <si>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</si>
  <si>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</si>
  <si>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</si>
  <si>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</si>
  <si>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</si>
  <si>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</si>
  <si>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</si>
  <si>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</si>
  <si>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</si>
  <si>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</si>
  <si>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</si>
  <si>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</si>
  <si>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</si>
  <si>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</si>
  <si>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</si>
  <si>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</si>
  <si>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</si>
  <si>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</si>
  <si>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</si>
  <si>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</si>
  <si>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</si>
  <si>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</si>
  <si>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</si>
  <si>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</si>
  <si>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</si>
  <si>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</si>
  <si>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</si>
  <si>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</si>
  <si>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</si>
  <si>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</si>
  <si>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</si>
  <si>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</si>
  <si>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</si>
  <si>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</si>
  <si>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</si>
  <si>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</si>
  <si>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</si>
  <si>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</si>
  <si>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</si>
  <si>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</si>
  <si>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</si>
  <si>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</si>
  <si>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</si>
  <si>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</si>
  <si>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</si>
  <si>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</si>
  <si>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</si>
  <si>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</si>
  <si>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</si>
  <si>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</si>
  <si>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</si>
  <si>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</si>
  <si>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</si>
  <si>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</si>
  <si>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</si>
  <si>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</si>
  <si>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</si>
  <si>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</si>
  <si>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</si>
  <si>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</si>
  <si>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</si>
  <si>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</si>
  <si>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</si>
  <si>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</si>
  <si>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</si>
  <si>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</si>
  <si>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</si>
  <si>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</si>
  <si>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</si>
  <si>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</si>
  <si>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</si>
  <si>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</si>
  <si>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</si>
  <si>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</si>
  <si>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</si>
  <si>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</si>
  <si>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</si>
  <si>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</si>
  <si>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</si>
  <si>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</si>
  <si>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</si>
  <si>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</si>
  <si>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</si>
  <si>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</si>
  <si>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</si>
  <si>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</si>
  <si>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</si>
  <si>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</si>
  <si>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</si>
  <si>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</si>
  <si>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</si>
  <si>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</si>
  <si>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</si>
  <si>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</si>
  <si>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</si>
  <si>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</si>
  <si>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</si>
  <si>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</si>
  <si>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</si>
  <si>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</si>
  <si>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</si>
  <si>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</si>
  <si>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</si>
  <si>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</si>
  <si>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</si>
  <si>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</si>
  <si>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</si>
  <si>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</si>
  <si>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</si>
  <si>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</si>
  <si>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</si>
  <si>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</si>
  <si>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</si>
  <si>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</si>
  <si>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</si>
  <si>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</si>
  <si>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</si>
  <si>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</si>
  <si>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</si>
  <si>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</si>
  <si>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</si>
  <si>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</si>
  <si>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</si>
  <si>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</si>
  <si>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</si>
  <si>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</si>
  <si>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</si>
  <si>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</si>
  <si>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</si>
  <si>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</si>
  <si>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</si>
  <si>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</si>
  <si>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</si>
  <si>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</si>
  <si>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</si>
  <si>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</si>
  <si>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</si>
  <si>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</si>
  <si>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</si>
  <si>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</si>
  <si>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</si>
  <si>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</si>
  <si>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</si>
  <si>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</si>
  <si>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</si>
  <si>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</si>
  <si>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</si>
  <si>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</si>
  <si>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</si>
  <si>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</si>
  <si>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</si>
  <si>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</si>
  <si>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</si>
  <si>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</si>
  <si>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</si>
  <si>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</si>
  <si>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</si>
  <si>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</si>
  <si>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</si>
  <si>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</si>
  <si>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</si>
  <si>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</si>
  <si>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</si>
  <si>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</si>
  <si>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</si>
  <si>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</si>
  <si>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</si>
  <si>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</si>
  <si>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</si>
  <si>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</si>
  <si>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</si>
  <si>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</si>
  <si>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</si>
  <si>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</si>
  <si>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</si>
  <si>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</si>
  <si>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</si>
  <si>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</si>
  <si>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</si>
  <si>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</si>
  <si>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</si>
  <si>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</si>
  <si>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</si>
  <si>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</si>
  <si>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</si>
  <si>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</si>
  <si>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</si>
  <si>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</si>
  <si>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</si>
  <si>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</si>
  <si>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</si>
  <si>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</si>
  <si>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</si>
  <si>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</si>
  <si>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</si>
  <si>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</si>
  <si>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</si>
  <si>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</si>
  <si>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</si>
  <si>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</si>
  <si>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</si>
  <si>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</si>
  <si>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</si>
  <si>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</si>
  <si>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</si>
  <si>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</si>
  <si>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</si>
  <si>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</si>
  <si>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</si>
  <si>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</si>
  <si>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</si>
  <si>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</si>
  <si>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</si>
  <si>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</si>
  <si>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</si>
  <si>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</si>
  <si>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</si>
  <si>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</si>
  <si>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</si>
  <si>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</si>
  <si>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</si>
  <si>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</si>
  <si>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</si>
  <si>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</si>
  <si>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</si>
  <si>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</si>
  <si>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</si>
  <si>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</si>
  <si>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</si>
  <si>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</si>
  <si>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</si>
  <si>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</si>
  <si>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</si>
  <si>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</si>
  <si>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</si>
  <si>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</si>
  <si>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</si>
  <si>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</si>
  <si>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</si>
  <si>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</si>
  <si>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</si>
  <si>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</si>
  <si>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</si>
  <si>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</si>
  <si>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</si>
  <si>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</si>
  <si>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</si>
  <si>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</si>
  <si>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</si>
  <si>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</si>
  <si>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</si>
  <si>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</si>
  <si>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</si>
  <si>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</si>
  <si>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</si>
  <si>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</si>
  <si>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</si>
  <si>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</si>
  <si>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</si>
  <si>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</si>
  <si>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</si>
  <si>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</si>
  <si>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</si>
  <si>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</si>
  <si>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</si>
  <si>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</si>
  <si>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</si>
  <si>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</si>
  <si>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</si>
  <si>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</si>
  <si>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</si>
  <si>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</si>
  <si>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</si>
  <si>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</si>
  <si>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</si>
  <si>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</si>
  <si>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</si>
  <si>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</si>
  <si>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</si>
  <si>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</si>
  <si>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</si>
  <si>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</si>
  <si>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</si>
  <si>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</si>
  <si>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</si>
  <si>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</si>
  <si>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</si>
  <si>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</si>
  <si>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</si>
  <si>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</si>
  <si>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</si>
  <si>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</si>
  <si>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</si>
  <si>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</si>
  <si>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</si>
  <si>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</si>
  <si>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</si>
  <si>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</si>
  <si>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</si>
  <si>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</si>
  <si>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</si>
  <si>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</si>
  <si>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</si>
  <si>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</si>
  <si>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</si>
  <si>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</si>
  <si>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</si>
  <si>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</si>
  <si>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</si>
  <si>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</si>
  <si>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</si>
  <si>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</si>
  <si>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</si>
  <si>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</si>
  <si>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</si>
  <si>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</si>
  <si>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</si>
  <si>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</si>
  <si>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</si>
  <si>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</si>
  <si>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</si>
  <si>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</si>
  <si>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</si>
  <si>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</si>
  <si>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</si>
  <si>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</si>
  <si>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</si>
  <si>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</si>
  <si>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</si>
  <si>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</si>
  <si>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</si>
  <si>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</si>
  <si>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</si>
  <si>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</si>
  <si>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</si>
  <si>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</si>
  <si>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</si>
  <si>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</si>
  <si>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</si>
  <si>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</si>
  <si>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</si>
  <si>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</si>
  <si>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</si>
  <si>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</si>
  <si>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</si>
  <si>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</si>
  <si>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</si>
  <si>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</si>
  <si>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</si>
  <si>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</si>
  <si>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</si>
  <si>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</si>
  <si>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</si>
  <si>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</si>
  <si>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</si>
  <si>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</si>
  <si>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</si>
  <si>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</si>
  <si>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</si>
  <si>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</si>
  <si>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</si>
  <si>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</si>
  <si>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</si>
  <si>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</si>
  <si>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</si>
  <si>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</si>
  <si>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</si>
  <si>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</si>
  <si>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</si>
  <si>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</si>
  <si>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</si>
  <si>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</si>
  <si>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</si>
  <si>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</si>
  <si>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</si>
  <si>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</si>
  <si>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</si>
  <si>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</si>
  <si>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</si>
  <si>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</si>
  <si>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</si>
  <si>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</si>
  <si>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</si>
  <si>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</si>
  <si>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</si>
  <si>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</si>
  <si>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</si>
  <si>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</si>
  <si>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</si>
  <si>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</si>
  <si>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</si>
  <si>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</si>
  <si>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</si>
  <si>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</si>
  <si>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</si>
  <si>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</si>
  <si>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</si>
  <si>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</si>
  <si>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</si>
  <si>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</si>
  <si>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</si>
  <si>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</si>
  <si>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</si>
  <si>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</si>
  <si>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</si>
  <si>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</si>
  <si>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</si>
  <si>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</si>
  <si>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</si>
  <si>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</si>
  <si>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</si>
  <si>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</si>
  <si>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</si>
  <si>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</si>
  <si>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</si>
  <si>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</si>
  <si>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</si>
  <si>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</si>
  <si>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</si>
  <si>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</si>
  <si>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</si>
  <si>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</si>
  <si>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</si>
  <si>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</si>
  <si>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</si>
  <si>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</si>
  <si>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</si>
  <si>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</si>
  <si>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</si>
  <si>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</si>
  <si>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</si>
  <si>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</si>
  <si>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</si>
  <si>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</si>
  <si>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</si>
  <si>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</si>
  <si>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</si>
  <si>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</si>
  <si>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</si>
  <si>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</si>
  <si>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</si>
  <si>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</si>
  <si>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</si>
  <si>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</si>
  <si>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</si>
  <si>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</si>
  <si>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</si>
  <si>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</si>
  <si>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</si>
  <si>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</si>
  <si>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</si>
  <si>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</si>
  <si>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</si>
  <si>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</si>
  <si>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</si>
  <si>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</si>
  <si>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</si>
  <si>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</si>
  <si>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</si>
  <si>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</si>
  <si>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</si>
  <si>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</si>
  <si>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</si>
  <si>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</si>
  <si>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</si>
  <si>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</si>
  <si>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</si>
  <si>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</si>
  <si>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</si>
  <si>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</si>
  <si>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</si>
  <si>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</si>
  <si>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</si>
  <si>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</si>
  <si>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</si>
  <si>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</si>
  <si>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</si>
  <si>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</si>
  <si>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</si>
  <si>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</si>
  <si>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</si>
  <si>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</si>
  <si>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</si>
  <si>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</si>
  <si>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</si>
  <si>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</si>
  <si>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</si>
  <si>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</si>
  <si>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</si>
  <si>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</si>
  <si>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</si>
  <si>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</si>
  <si>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</si>
  <si>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</si>
  <si>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</si>
  <si>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</si>
  <si>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</si>
  <si>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</si>
  <si>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</si>
  <si>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</si>
  <si>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</si>
  <si>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</si>
  <si>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</si>
  <si>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</si>
  <si>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</si>
  <si>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</si>
  <si>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</si>
  <si>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</si>
  <si>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</si>
  <si>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</si>
  <si>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</si>
  <si>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</si>
  <si>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</si>
  <si>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</si>
  <si>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</si>
  <si>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</si>
  <si>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</si>
  <si>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</si>
  <si>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</si>
  <si>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</si>
  <si>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</si>
  <si>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</si>
  <si>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</si>
  <si>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</si>
  <si>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</si>
  <si>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</si>
  <si>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</si>
  <si>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</si>
  <si>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</si>
  <si>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</si>
  <si>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</si>
  <si>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</si>
  <si>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</si>
  <si>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</si>
  <si>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</si>
  <si>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</si>
  <si>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</si>
  <si>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</si>
  <si>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</si>
  <si>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</si>
  <si>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</si>
  <si>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</si>
  <si>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</si>
  <si>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</si>
  <si>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</si>
  <si>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</si>
  <si>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</si>
  <si>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</si>
  <si>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</si>
  <si>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</si>
  <si>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</si>
  <si>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</si>
  <si>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</si>
  <si>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</si>
  <si>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</si>
  <si>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</si>
  <si>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</si>
  <si>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</si>
  <si>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</si>
  <si>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</si>
  <si>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</si>
  <si>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</si>
  <si>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</si>
  <si>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</si>
  <si>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</si>
  <si>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</si>
  <si>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</si>
  <si>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</si>
  <si>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</si>
  <si>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</si>
  <si>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</si>
  <si>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</si>
  <si>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</si>
  <si>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</si>
  <si>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</si>
  <si>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</si>
  <si>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</si>
  <si>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</si>
  <si>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</si>
  <si>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</si>
  <si>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</si>
  <si>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</si>
  <si>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</si>
  <si>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</si>
  <si>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</si>
  <si>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</si>
  <si>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</si>
  <si>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</si>
  <si>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</si>
  <si>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</si>
  <si>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</si>
  <si>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</si>
  <si>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</si>
  <si>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</si>
  <si>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</si>
  <si>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</si>
  <si>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</si>
  <si>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</si>
  <si>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</si>
  <si>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</si>
  <si>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</si>
  <si>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</si>
  <si>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</si>
  <si>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</si>
  <si>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</si>
  <si>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</si>
  <si>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</si>
  <si>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</si>
  <si>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</si>
  <si>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</si>
  <si>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</si>
  <si>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</si>
  <si>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</si>
  <si>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</si>
  <si>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</si>
  <si>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</si>
  <si>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</si>
  <si>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</si>
  <si>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</si>
  <si>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</si>
  <si>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</si>
  <si>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</si>
  <si>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</si>
  <si>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</si>
  <si>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</si>
  <si>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</si>
  <si>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</si>
  <si>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</si>
  <si>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</si>
  <si>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</si>
  <si>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</si>
  <si>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</si>
  <si>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</si>
  <si>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</si>
  <si>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</si>
  <si>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</si>
  <si>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</si>
  <si>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</si>
  <si>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</si>
  <si>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</si>
  <si>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</si>
  <si>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</si>
  <si>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</si>
  <si>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</si>
  <si>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</si>
  <si>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</si>
  <si>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</si>
  <si>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</si>
  <si>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</si>
  <si>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</si>
  <si>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</si>
  <si>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</si>
  <si>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</si>
  <si>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</si>
  <si>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</si>
  <si>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</si>
  <si>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</si>
  <si>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</si>
  <si>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</si>
  <si>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</si>
  <si>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</si>
  <si>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</si>
  <si>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</si>
  <si>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</si>
  <si>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</si>
  <si>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</si>
  <si>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</si>
  <si>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</si>
  <si>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</si>
  <si>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</si>
  <si>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</si>
  <si>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</si>
  <si>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</si>
  <si>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</si>
  <si>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</si>
  <si>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</si>
  <si>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</si>
  <si>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</si>
  <si>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</si>
  <si>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</si>
  <si>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</si>
  <si>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</si>
  <si>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</si>
  <si>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</si>
  <si>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</si>
  <si>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</si>
  <si>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</si>
  <si>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</si>
  <si>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</si>
  <si>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</si>
  <si>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</si>
  <si>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</si>
  <si>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</si>
  <si>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</si>
  <si>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</si>
  <si>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</si>
  <si>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</si>
  <si>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</si>
  <si>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</si>
  <si>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</si>
  <si>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</si>
  <si>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</si>
  <si>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</si>
  <si>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</si>
  <si>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</si>
  <si>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</si>
  <si>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</si>
  <si>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</si>
  <si>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</si>
  <si>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</si>
  <si>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</si>
  <si>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</si>
  <si>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</si>
  <si>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</si>
  <si>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</si>
  <si>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</si>
  <si>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</si>
  <si>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</si>
  <si>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</si>
  <si>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</si>
  <si>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</si>
  <si>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</si>
  <si>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</si>
  <si>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</si>
  <si>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</si>
  <si>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</si>
  <si>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</si>
  <si>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</si>
  <si>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</si>
  <si>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</si>
  <si>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</si>
  <si>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</si>
  <si>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</si>
  <si>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</si>
  <si>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</si>
  <si>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</si>
  <si>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</si>
  <si>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</si>
  <si>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</si>
  <si>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</si>
  <si>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</si>
  <si>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</si>
  <si>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</si>
  <si>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</si>
  <si>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</si>
  <si>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</si>
  <si>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</si>
  <si>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</si>
  <si>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</si>
  <si>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</si>
  <si>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</si>
  <si>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</si>
  <si>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</si>
  <si>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</si>
  <si>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</si>
  <si>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</si>
  <si>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</si>
  <si>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</si>
  <si>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</si>
  <si>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</si>
  <si>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</si>
  <si>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</si>
  <si>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</si>
  <si>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</si>
  <si>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</si>
  <si>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</si>
  <si>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</si>
  <si>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</si>
  <si>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</si>
  <si>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</si>
  <si>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</si>
  <si>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</si>
  <si>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</si>
  <si>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</si>
  <si>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</si>
  <si>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</si>
  <si>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</si>
  <si>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</si>
  <si>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</si>
  <si>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</si>
  <si>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</si>
  <si>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</si>
  <si>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</si>
  <si>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</si>
  <si>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</si>
  <si>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</si>
  <si>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</si>
  <si>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</si>
  <si>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</si>
  <si>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</si>
  <si>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</si>
  <si>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</si>
  <si>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</si>
  <si>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</si>
  <si>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</si>
  <si>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</si>
  <si>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</si>
  <si>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</si>
  <si>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</si>
  <si>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</si>
  <si>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</si>
  <si>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</si>
  <si>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</si>
  <si>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</si>
  <si>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</si>
  <si>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</si>
  <si>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</si>
  <si>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</si>
  <si>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</si>
  <si>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</si>
  <si>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</si>
  <si>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</si>
  <si>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</si>
  <si>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</si>
  <si>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</si>
  <si>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</si>
  <si>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</si>
  <si>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</si>
  <si>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</si>
  <si>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</si>
  <si>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</si>
  <si>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</si>
  <si>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</si>
  <si>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</si>
  <si>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</si>
  <si>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</si>
  <si>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</si>
  <si>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</si>
  <si>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</si>
  <si>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</si>
  <si>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</si>
  <si>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</si>
  <si>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</si>
  <si>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</si>
  <si>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</si>
  <si>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</si>
  <si>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</si>
  <si>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</si>
  <si>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</si>
  <si>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</si>
  <si>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</si>
  <si>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</si>
  <si>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</si>
  <si>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</si>
  <si>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</si>
  <si>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</si>
  <si>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</si>
  <si>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</si>
  <si>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</si>
  <si>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</si>
  <si>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</si>
  <si>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</si>
  <si>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</si>
  <si>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</si>
  <si>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</si>
  <si>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</si>
  <si>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</si>
  <si>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</si>
  <si>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</si>
  <si>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</si>
  <si>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</si>
  <si>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</si>
  <si>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</si>
  <si>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</si>
  <si>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</si>
  <si>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</si>
  <si>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</si>
  <si>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</si>
  <si>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</si>
  <si>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</si>
  <si>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</si>
  <si>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</si>
  <si>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</si>
  <si>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</si>
  <si>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</si>
  <si>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</si>
  <si>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</si>
  <si>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</si>
  <si>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</si>
  <si>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</si>
  <si>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</si>
  <si>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</si>
  <si>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</si>
  <si>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</si>
  <si>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</si>
  <si>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</si>
  <si>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</si>
  <si>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</si>
  <si>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</si>
  <si>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</si>
  <si>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</si>
  <si>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</si>
  <si>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</si>
  <si>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</si>
  <si>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</si>
  <si>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</si>
  <si>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</si>
  <si>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</si>
  <si>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</si>
  <si>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</si>
  <si>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</si>
  <si>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</si>
  <si>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</si>
  <si>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</si>
  <si>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</si>
  <si>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</si>
  <si>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</si>
  <si>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</si>
  <si>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</si>
  <si>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</si>
  <si>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</si>
  <si>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</si>
  <si>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</si>
  <si>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</si>
  <si>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</si>
  <si>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</si>
  <si>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</si>
  <si>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</si>
  <si>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</si>
  <si>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</si>
  <si>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</si>
  <si>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</si>
  <si>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</si>
  <si>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</si>
  <si>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</si>
  <si>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</si>
  <si>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</si>
  <si>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</si>
  <si>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</si>
  <si>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</si>
  <si>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</si>
  <si>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</si>
  <si>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</si>
  <si>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</si>
  <si>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</si>
  <si>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</si>
  <si>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</si>
  <si>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</si>
  <si>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</si>
  <si>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</si>
  <si>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</si>
  <si>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</si>
  <si>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</si>
  <si>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</si>
  <si>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</si>
  <si>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</si>
  <si>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</si>
  <si>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</si>
  <si>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</si>
  <si>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</si>
  <si>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</si>
  <si>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</si>
  <si>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</si>
  <si>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</si>
  <si>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</si>
  <si>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</si>
  <si>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</si>
  <si>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</si>
  <si>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</si>
  <si>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</si>
  <si>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</si>
  <si>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</si>
  <si>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</si>
  <si>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</si>
  <si>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</si>
  <si>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</si>
  <si>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</si>
  <si>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</si>
  <si>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</si>
  <si>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</si>
  <si>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</si>
  <si>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</si>
  <si>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</si>
  <si>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</si>
  <si>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</si>
  <si>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</si>
  <si>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</si>
  <si>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</si>
  <si>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</si>
  <si>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</si>
  <si>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</si>
  <si>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</si>
  <si>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</si>
  <si>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</si>
  <si>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</si>
  <si>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</si>
  <si>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</si>
  <si>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</si>
  <si>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</si>
  <si>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</si>
  <si>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</si>
  <si>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</si>
  <si>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</si>
  <si>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</si>
  <si>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</si>
  <si>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</si>
  <si>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</si>
  <si>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</si>
  <si>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</si>
  <si>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</si>
  <si>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</si>
  <si>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</si>
  <si>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</si>
  <si>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</si>
  <si>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</si>
  <si>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</si>
  <si>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</si>
  <si>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</si>
  <si>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</si>
  <si>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</si>
  <si>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</si>
  <si>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</si>
  <si>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</si>
  <si>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</si>
  <si>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</si>
  <si>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</si>
  <si>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</si>
  <si>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</si>
  <si>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</si>
  <si>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</si>
  <si>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</si>
  <si>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</si>
  <si>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</si>
  <si>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</si>
  <si>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</si>
  <si>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</si>
  <si>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</si>
  <si>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</si>
  <si>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</si>
  <si>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</si>
  <si>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</si>
  <si>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</si>
  <si>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</si>
  <si>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</si>
  <si>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</si>
  <si>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</si>
  <si>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</si>
  <si>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</si>
  <si>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</si>
  <si>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</si>
  <si>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</si>
  <si>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</si>
  <si>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</si>
  <si>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</si>
  <si>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</si>
  <si>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</si>
  <si>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</si>
  <si>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</si>
  <si>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</si>
  <si>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</si>
  <si>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</si>
  <si>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</si>
  <si>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</si>
  <si>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</si>
  <si>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</si>
  <si>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</si>
  <si>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</si>
  <si>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</si>
  <si>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</si>
  <si>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</si>
  <si>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</si>
  <si>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</si>
  <si>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</si>
  <si>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</si>
  <si>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</si>
  <si>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</si>
  <si>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</si>
  <si>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</si>
  <si>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</si>
  <si>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</si>
  <si>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</si>
  <si>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</si>
  <si>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</si>
  <si>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</si>
  <si>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</si>
  <si>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</si>
  <si>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</si>
  <si>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</si>
  <si>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</si>
  <si>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</si>
  <si>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</si>
  <si>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</si>
  <si>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</si>
  <si>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</si>
  <si>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</si>
  <si>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</si>
  <si>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</si>
  <si>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</si>
  <si>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</si>
  <si>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</si>
  <si>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</si>
  <si>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</si>
  <si>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</si>
  <si>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</si>
  <si>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</si>
  <si>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</si>
  <si>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</si>
  <si>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</si>
  <si>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</si>
  <si>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</si>
  <si>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</si>
  <si>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</si>
  <si>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</si>
  <si>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</si>
  <si>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</si>
  <si>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</si>
  <si>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</si>
  <si>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</si>
  <si>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</si>
  <si>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</si>
  <si>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</si>
  <si>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</si>
  <si>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</si>
  <si>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</si>
  <si>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</si>
  <si>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</si>
  <si>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</si>
  <si>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</si>
  <si>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</si>
  <si>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</si>
  <si>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</si>
  <si>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</si>
  <si>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</si>
  <si>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</si>
  <si>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</si>
  <si>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</si>
  <si>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</si>
  <si>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</si>
  <si>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</si>
  <si>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</si>
  <si>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</si>
  <si>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</si>
  <si>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</si>
  <si>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</si>
  <si>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</si>
  <si>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</si>
  <si>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</si>
  <si>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</si>
  <si>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</si>
  <si>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</si>
  <si>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</si>
  <si>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</si>
  <si>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</si>
  <si>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</si>
  <si>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</si>
  <si>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</si>
  <si>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</si>
  <si>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</si>
  <si>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</si>
  <si>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</si>
  <si>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</si>
  <si>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</si>
  <si>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</si>
  <si>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</si>
  <si>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</si>
  <si>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</si>
  <si>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</si>
  <si>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</si>
  <si>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</si>
  <si>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</si>
  <si>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</si>
  <si>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</si>
  <si>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</si>
  <si>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</si>
  <si>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</si>
  <si>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</si>
  <si>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</si>
  <si>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</si>
  <si>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</si>
  <si>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</si>
  <si>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</si>
  <si>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</si>
  <si>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</si>
  <si>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</si>
  <si>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</si>
  <si>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</si>
  <si>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</si>
  <si>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</si>
  <si>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</si>
  <si>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</si>
  <si>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</si>
  <si>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</si>
  <si>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</si>
  <si>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</si>
  <si>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</si>
  <si>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</si>
  <si>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</si>
  <si>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</si>
  <si>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</si>
  <si>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</si>
  <si>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</si>
  <si>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</si>
  <si>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</si>
  <si>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</si>
  <si>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</si>
  <si>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</si>
  <si>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</si>
  <si>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</si>
  <si>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</si>
  <si>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</si>
  <si>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</si>
  <si>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</si>
  <si>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</si>
  <si>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</si>
  <si>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</si>
  <si>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</si>
  <si>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</si>
  <si>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</si>
  <si>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</si>
  <si>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</si>
  <si>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</si>
  <si>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</si>
  <si>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</si>
  <si>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</si>
  <si>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</si>
  <si>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</si>
  <si>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</si>
  <si>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</si>
  <si>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</si>
  <si>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</si>
  <si>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</si>
  <si>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</si>
  <si>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</si>
  <si>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</si>
  <si>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</si>
  <si>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</si>
  <si>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</si>
  <si>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</si>
  <si>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</si>
  <si>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</si>
  <si>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</si>
  <si>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</si>
  <si>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</si>
  <si>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</si>
  <si>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</si>
  <si>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</si>
  <si>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</si>
  <si>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</si>
  <si>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</si>
  <si>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</si>
  <si>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</si>
  <si>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</si>
  <si>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</si>
  <si>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</si>
  <si>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</si>
  <si>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</si>
  <si>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</si>
  <si>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</si>
  <si>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</si>
  <si>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</si>
  <si>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</si>
  <si>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</si>
  <si>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</si>
  <si>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</si>
  <si>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</si>
  <si>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</si>
  <si>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</si>
  <si>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</si>
  <si>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</si>
  <si>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</si>
  <si>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</si>
  <si>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</si>
  <si>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</si>
  <si>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</si>
  <si>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</si>
  <si>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</si>
  <si>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</si>
  <si>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</si>
  <si>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</si>
  <si>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</si>
  <si>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</si>
  <si>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</si>
  <si>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</si>
  <si>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</si>
  <si>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</si>
  <si>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</si>
  <si>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</si>
  <si>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</si>
  <si>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</si>
  <si>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</si>
  <si>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</si>
  <si>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</si>
  <si>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</si>
  <si>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</si>
  <si>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</si>
  <si>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</si>
  <si>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</si>
  <si>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</si>
  <si>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</si>
  <si>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</si>
  <si>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</si>
  <si>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</si>
  <si>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</si>
  <si>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</si>
  <si>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</si>
  <si>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</si>
  <si>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</si>
  <si>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</si>
  <si>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</si>
  <si>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</si>
  <si>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</si>
  <si>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</si>
  <si>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</si>
  <si>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</si>
  <si>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</si>
  <si>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</si>
  <si>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</si>
  <si>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</si>
  <si>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</si>
  <si>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</si>
  <si>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</si>
  <si>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</si>
  <si>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</si>
  <si>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</si>
  <si>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</si>
  <si>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</si>
  <si>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</si>
  <si>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</si>
  <si>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</si>
  <si>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</si>
  <si>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</si>
  <si>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</si>
  <si>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</si>
  <si>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</si>
  <si>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</si>
  <si>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</si>
  <si>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</si>
  <si>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</si>
  <si>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</si>
  <si>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</si>
  <si>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</si>
  <si>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</si>
  <si>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</si>
  <si>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</si>
  <si>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</si>
  <si>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</si>
  <si>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</si>
  <si>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</si>
  <si>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</si>
  <si>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</si>
  <si>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</si>
  <si>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</si>
  <si>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</si>
  <si>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</si>
  <si>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</si>
  <si>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</si>
  <si>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</si>
  <si>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</si>
  <si>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</si>
  <si>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</si>
  <si>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</si>
  <si>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</si>
  <si>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</si>
  <si>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</si>
  <si>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</si>
  <si>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</si>
  <si>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</si>
  <si>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</si>
  <si>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</si>
  <si>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</si>
  <si>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</si>
  <si>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</si>
  <si>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</si>
  <si>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</si>
  <si>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</si>
  <si>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</si>
  <si>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</si>
  <si>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</si>
  <si>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</si>
  <si>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</si>
  <si>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</si>
  <si>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</si>
  <si>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</si>
  <si>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</si>
  <si>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</si>
  <si>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</si>
  <si>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</si>
  <si>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</si>
  <si>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</si>
  <si>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</si>
  <si>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</si>
  <si>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</si>
  <si>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</si>
  <si>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</si>
  <si>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</si>
  <si>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</si>
  <si>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</si>
  <si>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</si>
  <si>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</si>
  <si>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</si>
  <si>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</si>
  <si>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</si>
  <si>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</si>
  <si>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</si>
  <si>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</si>
  <si>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</si>
  <si>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</si>
  <si>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</si>
  <si>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</si>
  <si>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</si>
  <si>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</si>
  <si>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</si>
  <si>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</si>
  <si>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</si>
  <si>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</si>
  <si>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</si>
  <si>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</si>
  <si>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</si>
  <si>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</si>
  <si>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</si>
  <si>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</si>
  <si>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</si>
  <si>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</si>
  <si>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</si>
  <si>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</si>
  <si>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</si>
  <si>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</si>
  <si>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</si>
  <si>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</si>
  <si>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</si>
  <si>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</si>
  <si>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</si>
  <si>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</si>
  <si>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</si>
  <si>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</si>
  <si>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</si>
  <si>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</si>
  <si>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</si>
  <si>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</si>
  <si>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</si>
  <si>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</si>
  <si>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</si>
  <si>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</si>
  <si>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</si>
  <si>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</si>
  <si>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</si>
  <si>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</si>
  <si>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</si>
  <si>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</si>
  <si>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</si>
  <si>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</si>
  <si>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</si>
  <si>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</si>
  <si>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</si>
  <si>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</si>
  <si>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</si>
  <si>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</si>
  <si>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</si>
  <si>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</si>
  <si>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</si>
  <si>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</si>
  <si>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</si>
  <si>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</si>
  <si>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</si>
  <si>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</si>
  <si>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</si>
  <si>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</si>
  <si>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</si>
  <si>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</si>
  <si>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</si>
  <si>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</si>
  <si>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</si>
  <si>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</si>
  <si>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</si>
  <si>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</si>
  <si>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</si>
  <si>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</si>
  <si>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</si>
  <si>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</si>
  <si>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</si>
  <si>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</si>
  <si>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</si>
  <si>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</si>
  <si>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</si>
  <si>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</si>
  <si>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</si>
  <si>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</si>
  <si>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</si>
  <si>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</si>
  <si>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</si>
  <si>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</si>
  <si>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</si>
  <si>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</si>
  <si>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</si>
  <si>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</si>
  <si>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</si>
  <si>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</si>
  <si>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</si>
  <si>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</si>
  <si>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</si>
  <si>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</si>
  <si>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</si>
  <si>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</si>
  <si>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</si>
  <si>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</si>
  <si>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</si>
  <si>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</si>
  <si>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</si>
  <si>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</si>
  <si>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</si>
  <si>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</si>
  <si>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</si>
  <si>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</si>
  <si>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</si>
  <si>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</si>
  <si>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</si>
  <si>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</si>
  <si>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</si>
  <si>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</si>
  <si>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</si>
  <si>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</si>
  <si>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</si>
  <si>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</si>
  <si>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</si>
  <si>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</si>
  <si>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</si>
  <si>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</si>
  <si>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</si>
  <si>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</si>
  <si>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</si>
  <si>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</si>
  <si>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</si>
  <si>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</si>
  <si>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</si>
  <si>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</si>
  <si>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</si>
  <si>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</si>
  <si>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</si>
  <si>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</si>
  <si>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</si>
  <si>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</si>
  <si>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</si>
  <si>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</si>
  <si>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</si>
  <si>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</si>
  <si>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</si>
  <si>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</si>
  <si>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</si>
  <si>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</si>
  <si>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</si>
  <si>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</si>
  <si>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</si>
  <si>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</si>
  <si>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</si>
  <si>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</si>
  <si>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</si>
  <si>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</si>
  <si>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</si>
  <si>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</si>
  <si>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</si>
  <si>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</si>
  <si>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</si>
  <si>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</si>
  <si>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</si>
  <si>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</si>
  <si>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</si>
  <si>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</si>
  <si>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</si>
  <si>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</si>
  <si>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</si>
  <si>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</si>
  <si>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</si>
  <si>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</si>
  <si>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</si>
  <si>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</si>
  <si>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</si>
  <si>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</si>
  <si>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</si>
  <si>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</si>
  <si>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</si>
  <si>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</si>
  <si>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</si>
  <si>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</si>
  <si>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</si>
  <si>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</si>
  <si>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</si>
  <si>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</si>
  <si>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</si>
  <si>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</si>
  <si>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</si>
  <si>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</si>
  <si>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</si>
  <si>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</si>
  <si>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</si>
  <si>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</si>
  <si>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</si>
  <si>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</si>
  <si>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</si>
  <si>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</si>
  <si>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</si>
  <si>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</si>
  <si>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</si>
  <si>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</si>
  <si>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</si>
  <si>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</si>
  <si>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</si>
  <si>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</si>
  <si>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</si>
  <si>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</si>
  <si>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</si>
  <si>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</si>
  <si>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</si>
  <si>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</si>
  <si>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</si>
  <si>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</si>
  <si>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</si>
  <si>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</si>
  <si>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</si>
  <si>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</si>
  <si>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</si>
  <si>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</si>
  <si>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</si>
  <si>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</si>
  <si>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</si>
  <si>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</si>
  <si>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</si>
  <si>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</si>
  <si>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</si>
  <si>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</si>
  <si>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</si>
  <si>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</si>
  <si>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</si>
  <si>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</si>
  <si>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</si>
  <si>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</si>
  <si>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</si>
  <si>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</si>
  <si>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</si>
  <si>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</si>
  <si>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</si>
  <si>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</si>
  <si>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</si>
  <si>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</si>
  <si>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</si>
  <si>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</si>
  <si>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</si>
  <si>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</si>
  <si>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</si>
  <si>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</si>
  <si>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</si>
  <si>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</si>
  <si>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</si>
  <si>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</si>
  <si>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</si>
  <si>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</si>
  <si>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</si>
  <si>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</si>
  <si>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</si>
  <si>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</si>
  <si>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</si>
  <si>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</si>
  <si>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</si>
  <si>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</si>
  <si>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</si>
  <si>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</si>
  <si>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</si>
  <si>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</si>
  <si>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</si>
  <si>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</si>
  <si>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</si>
  <si>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</si>
  <si>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</si>
  <si>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</si>
  <si>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</si>
  <si>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</si>
  <si>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</si>
  <si>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</si>
  <si>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</si>
  <si>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</si>
  <si>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</si>
  <si>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</si>
  <si>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</si>
  <si>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</si>
  <si>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</si>
  <si>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</si>
  <si>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</si>
  <si>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</si>
  <si>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</si>
  <si>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</si>
  <si>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</si>
  <si>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</si>
  <si>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</si>
  <si>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</si>
  <si>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</si>
  <si>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</si>
  <si>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</si>
  <si>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</si>
  <si>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</si>
  <si>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</si>
  <si>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</si>
  <si>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</si>
  <si>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</si>
  <si>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</si>
  <si>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</si>
  <si>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</si>
  <si>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</si>
  <si>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</si>
  <si>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</si>
  <si>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</si>
  <si>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</si>
  <si>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</si>
  <si>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</si>
  <si>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</si>
  <si>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</si>
  <si>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</si>
  <si>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</si>
  <si>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</si>
  <si>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</si>
  <si>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</si>
  <si>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</si>
  <si>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</si>
  <si>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</si>
  <si>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</si>
  <si>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</si>
  <si>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</si>
  <si>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</si>
  <si>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</si>
  <si>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</si>
  <si>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</si>
  <si>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</si>
  <si>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</si>
  <si>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</si>
  <si>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</si>
  <si>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</si>
  <si>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</si>
  <si>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</si>
  <si>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</si>
  <si>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</si>
  <si>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</si>
  <si>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</si>
  <si>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</si>
  <si>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</si>
  <si>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</si>
  <si>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</si>
  <si>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</si>
  <si>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</si>
  <si>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</si>
  <si>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</si>
  <si>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</si>
  <si>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</si>
  <si>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</si>
  <si>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</si>
  <si>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</si>
  <si>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</si>
  <si>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</si>
  <si>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</si>
  <si>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</si>
  <si>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</si>
  <si>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</si>
  <si>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</si>
  <si>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</si>
  <si>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</si>
  <si>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</si>
  <si>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</si>
  <si>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</si>
  <si>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</si>
  <si>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</si>
  <si>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</si>
  <si>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</si>
  <si>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</si>
  <si>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</si>
  <si>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</si>
  <si>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</si>
  <si>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</si>
  <si>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</si>
  <si>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</si>
  <si>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</si>
  <si>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</si>
  <si>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</si>
  <si>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</si>
  <si>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</si>
  <si>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</si>
  <si>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</si>
  <si>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</si>
  <si>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</si>
  <si>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</si>
  <si>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</si>
  <si>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</si>
  <si>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</si>
  <si>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</si>
  <si>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</si>
  <si>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</si>
  <si>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</si>
  <si>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</si>
  <si>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</si>
  <si>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</si>
  <si>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</si>
  <si>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</si>
  <si>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</si>
  <si>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</si>
  <si>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</si>
  <si>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</si>
  <si>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</si>
  <si>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</si>
  <si>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</si>
  <si>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</si>
  <si>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</si>
  <si>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</si>
  <si>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</si>
  <si>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</si>
  <si>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</si>
  <si>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</si>
  <si>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</si>
  <si>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</si>
  <si>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</si>
  <si>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</si>
  <si>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</si>
  <si>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</si>
  <si>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</si>
  <si>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</si>
  <si>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</si>
  <si>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</si>
  <si>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</si>
  <si>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</si>
  <si>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</si>
  <si>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</si>
  <si>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</si>
  <si>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</si>
  <si>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</si>
  <si>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</si>
  <si>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</si>
  <si>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</si>
  <si>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</si>
  <si>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</si>
  <si>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</si>
  <si>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</si>
  <si>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</si>
  <si>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</si>
  <si>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</si>
  <si>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</si>
  <si>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</si>
  <si>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</si>
  <si>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</si>
  <si>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</si>
  <si>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</si>
  <si>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</si>
  <si>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</si>
  <si>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</si>
  <si>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</si>
  <si>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</si>
  <si>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</si>
  <si>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</si>
  <si>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</si>
  <si>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</si>
  <si>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</si>
  <si>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</si>
  <si>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</si>
  <si>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</si>
  <si>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</si>
  <si>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</si>
  <si>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</si>
  <si>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</si>
  <si>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</si>
  <si>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</si>
  <si>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</si>
  <si>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</si>
  <si>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</si>
  <si>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</si>
  <si>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</si>
  <si>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</si>
  <si>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</si>
  <si>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</si>
  <si>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</si>
  <si>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</si>
  <si>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</si>
  <si>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</si>
  <si>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</si>
  <si>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</si>
  <si>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</si>
  <si>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</si>
  <si>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</si>
  <si>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</si>
  <si>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</si>
  <si>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</si>
  <si>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</si>
  <si>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</si>
  <si>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</si>
  <si>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</si>
  <si>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</si>
  <si>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</si>
  <si>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</si>
  <si>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</si>
  <si>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</si>
  <si>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</si>
  <si>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</si>
  <si>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</si>
  <si>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</si>
  <si>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</si>
  <si>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</si>
  <si>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</si>
  <si>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</si>
  <si>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</si>
  <si>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</si>
  <si>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</si>
  <si>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</si>
  <si>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</si>
  <si>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</si>
  <si>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</si>
  <si>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</si>
  <si>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</si>
  <si>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</si>
  <si>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</si>
  <si>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</si>
  <si>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</si>
  <si>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</si>
  <si>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</si>
  <si>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</si>
  <si>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</si>
  <si>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</si>
  <si>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</si>
  <si>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</si>
  <si>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</si>
  <si>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</si>
  <si>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</si>
  <si>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</si>
  <si>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</si>
  <si>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</si>
  <si>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</si>
  <si>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</si>
  <si>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</si>
  <si>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</si>
  <si>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</si>
  <si>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</si>
  <si>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</si>
  <si>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</si>
  <si>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</si>
  <si>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</si>
  <si>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</si>
  <si>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</si>
  <si>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</si>
  <si>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</si>
  <si>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</si>
  <si>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</si>
  <si>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</si>
  <si>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</si>
  <si>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</si>
  <si>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</si>
  <si>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</si>
  <si>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</si>
  <si>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</si>
  <si>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</si>
  <si>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</si>
  <si>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</si>
  <si>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</si>
  <si>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</si>
  <si>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</si>
  <si>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</si>
  <si>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</si>
  <si>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</si>
  <si>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</si>
  <si>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</si>
  <si>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</si>
  <si>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</si>
  <si>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</si>
  <si>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</si>
  <si>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</si>
  <si>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</si>
  <si>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</si>
  <si>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</si>
  <si>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</si>
  <si>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</si>
  <si>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</si>
  <si>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</si>
  <si>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</si>
  <si>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</si>
  <si>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</si>
  <si>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</si>
  <si>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</si>
  <si>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</si>
  <si>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</si>
  <si>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</si>
  <si>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</si>
  <si>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</si>
  <si>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</si>
  <si>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</si>
  <si>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</si>
  <si>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</si>
  <si>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</si>
  <si>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</si>
  <si>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</si>
  <si>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</si>
  <si>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</si>
  <si>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</si>
  <si>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</si>
  <si>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</si>
  <si>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</si>
  <si>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</si>
  <si>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</si>
  <si>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</si>
  <si>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</si>
  <si>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</si>
  <si>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</si>
  <si>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</si>
  <si>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</si>
  <si>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</si>
  <si>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</si>
  <si>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</si>
  <si>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</si>
  <si>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</si>
  <si>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</si>
  <si>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</si>
  <si>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</si>
  <si>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</si>
  <si>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</si>
  <si>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</si>
  <si>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</si>
  <si>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</si>
  <si>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</si>
  <si>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</si>
  <si>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</si>
  <si>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</si>
  <si>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</si>
  <si>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</si>
  <si>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</si>
  <si>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</si>
  <si>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</si>
  <si>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</si>
  <si>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</si>
  <si>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</si>
  <si>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</si>
  <si>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</si>
  <si>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</si>
  <si>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</si>
  <si>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</si>
  <si>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</si>
  <si>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</si>
  <si>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</si>
  <si>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</si>
  <si>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</si>
  <si>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</si>
  <si>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</si>
  <si>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</si>
  <si>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</si>
  <si>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</si>
  <si>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</si>
  <si>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</si>
  <si>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</si>
  <si>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</si>
  <si>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</si>
  <si>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</si>
  <si>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</si>
  <si>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</si>
  <si>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</si>
  <si>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</si>
  <si>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</si>
  <si>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</si>
  <si>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</si>
  <si>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</si>
  <si>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</si>
  <si>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</si>
  <si>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</si>
  <si>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</si>
  <si>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</si>
  <si>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</si>
  <si>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</si>
  <si>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</si>
  <si>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</si>
  <si>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</si>
  <si>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</si>
  <si>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</si>
  <si>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</si>
  <si>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</si>
  <si>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</si>
  <si>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</si>
  <si>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</si>
  <si>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</si>
  <si>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</si>
  <si>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</si>
  <si>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</si>
  <si>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</si>
  <si>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</si>
  <si>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</si>
  <si>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</si>
  <si>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</si>
  <si>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</si>
  <si>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</si>
  <si>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</si>
  <si>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</si>
  <si>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</si>
  <si>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</si>
  <si>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</si>
  <si>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</si>
  <si>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</si>
  <si>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</si>
  <si>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</si>
  <si>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</si>
  <si>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</si>
  <si>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</si>
  <si>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</si>
  <si>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</si>
  <si>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</si>
  <si>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</si>
  <si>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</si>
  <si>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</si>
  <si>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</si>
  <si>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</si>
  <si>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</si>
  <si>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</si>
  <si>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</si>
  <si>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</si>
  <si>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</si>
  <si>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</si>
  <si>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</si>
  <si>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</si>
  <si>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</si>
  <si>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</si>
  <si>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</si>
  <si>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</si>
  <si>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</si>
  <si>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</si>
  <si>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</si>
  <si>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</si>
  <si>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</si>
  <si>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</si>
  <si>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</si>
  <si>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</si>
  <si>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</si>
  <si>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</si>
  <si>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</si>
  <si>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</si>
  <si>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</si>
  <si>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</si>
  <si>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</si>
  <si>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</si>
  <si>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</si>
  <si>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</si>
  <si>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</si>
  <si>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</si>
  <si>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</si>
  <si>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</si>
  <si>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</si>
  <si>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</si>
  <si>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</si>
  <si>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</si>
  <si>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</si>
  <si>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</si>
  <si>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</si>
  <si>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</si>
  <si>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</si>
  <si>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</si>
  <si>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</si>
  <si>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</si>
  <si>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</si>
  <si>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</si>
  <si>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</si>
  <si>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</si>
  <si>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</si>
  <si>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</si>
  <si>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</si>
  <si>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</si>
  <si>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</si>
  <si>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</si>
  <si>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</si>
  <si>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</si>
  <si>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</si>
  <si>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</si>
  <si>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</si>
  <si>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</si>
  <si>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</si>
  <si>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</si>
  <si>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</si>
  <si>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</si>
  <si>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</si>
  <si>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</si>
  <si>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</si>
  <si>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</si>
  <si>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</si>
  <si>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</si>
  <si>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</si>
  <si>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</si>
  <si>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</si>
  <si>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</si>
  <si>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</si>
  <si>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</si>
  <si>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</si>
  <si>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</si>
  <si>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</si>
  <si>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</si>
  <si>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</si>
  <si>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</si>
  <si>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</si>
  <si>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</si>
  <si>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</si>
  <si>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</si>
  <si>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</si>
  <si>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</si>
  <si>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</si>
  <si>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</si>
  <si>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</si>
  <si>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</si>
  <si>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</si>
  <si>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</si>
  <si>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</si>
  <si>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</si>
  <si>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</si>
  <si>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</si>
  <si>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</si>
  <si>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</si>
  <si>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</si>
  <si>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</si>
  <si>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</si>
  <si>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</si>
  <si>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</si>
  <si>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</si>
  <si>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</si>
  <si>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</si>
  <si>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</si>
  <si>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</si>
  <si>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</si>
  <si>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</si>
  <si>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</si>
  <si>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</si>
  <si>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</si>
  <si>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</si>
  <si>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</si>
  <si>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</si>
  <si>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</si>
  <si>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</si>
  <si>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</si>
  <si>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</si>
  <si>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</si>
  <si>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</si>
  <si>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</si>
  <si>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</si>
  <si>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</si>
  <si>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</si>
  <si>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</si>
  <si>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</si>
  <si>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</si>
  <si>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</si>
  <si>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</si>
  <si>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</si>
  <si>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</si>
  <si>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</si>
  <si>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</si>
  <si>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</si>
  <si>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</si>
  <si>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</si>
  <si>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</si>
  <si>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</si>
  <si>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</si>
  <si>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</si>
  <si>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</si>
  <si>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</si>
  <si>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</si>
  <si>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</si>
  <si>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</si>
  <si>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</si>
  <si>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</si>
  <si>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</si>
  <si>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</si>
  <si>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</si>
  <si>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</si>
  <si>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</si>
  <si>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</si>
  <si>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</si>
  <si>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</si>
  <si>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</si>
  <si>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</si>
  <si>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</si>
  <si>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</si>
  <si>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</si>
  <si>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</si>
  <si>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</si>
  <si>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</si>
  <si>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</si>
  <si>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</si>
  <si>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</si>
  <si>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</si>
  <si>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</si>
  <si>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</si>
  <si>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</si>
  <si>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</si>
  <si>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</si>
  <si>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</si>
  <si>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</si>
  <si>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</si>
  <si>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</si>
  <si>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</si>
  <si>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</si>
  <si>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</si>
  <si>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</si>
  <si>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</si>
  <si>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</si>
  <si>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</si>
  <si>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</si>
  <si>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</si>
  <si>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</si>
  <si>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</si>
  <si>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</si>
  <si>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</si>
  <si>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</si>
  <si>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</si>
  <si>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</si>
  <si>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</si>
  <si>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</si>
  <si>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</si>
  <si>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</si>
  <si>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</si>
  <si>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</si>
  <si>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</si>
  <si>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</si>
  <si>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</si>
  <si>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</si>
  <si>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</si>
  <si>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</si>
  <si>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</si>
  <si>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</si>
  <si>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</si>
  <si>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</si>
  <si>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</si>
  <si>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</si>
  <si>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</si>
  <si>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</si>
  <si>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</si>
  <si>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</si>
  <si>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</si>
  <si>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</si>
  <si>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</si>
  <si>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</si>
  <si>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</si>
  <si>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</si>
  <si>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</si>
  <si>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</si>
  <si>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</si>
  <si>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</si>
  <si>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</si>
  <si>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</si>
  <si>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</si>
  <si>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</si>
  <si>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</si>
  <si>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</si>
  <si>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</si>
  <si>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</si>
  <si>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</si>
  <si>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</si>
  <si>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</si>
  <si>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</si>
  <si>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</si>
  <si>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</si>
  <si>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</si>
  <si>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</si>
  <si>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</si>
  <si>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</si>
  <si>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</si>
  <si>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</si>
  <si>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</si>
  <si>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</si>
  <si>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</si>
  <si>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</si>
  <si>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</si>
  <si>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</si>
  <si>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</si>
  <si>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</si>
  <si>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</si>
  <si>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</si>
  <si>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</si>
  <si>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</si>
  <si>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</si>
  <si>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</si>
  <si>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</si>
  <si>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</si>
  <si>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</si>
  <si>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</si>
  <si>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</si>
  <si>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</si>
  <si>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</si>
  <si>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</si>
  <si>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</si>
  <si>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</si>
  <si>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</si>
  <si>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</si>
  <si>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</si>
  <si>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</si>
  <si>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</si>
  <si>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</si>
  <si>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</si>
  <si>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</si>
  <si>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</si>
  <si>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</si>
  <si>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</si>
  <si>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</si>
  <si>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</si>
  <si>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</si>
  <si>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</si>
  <si>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</si>
  <si>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</si>
  <si>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</si>
  <si>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</si>
  <si>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</si>
  <si>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</si>
  <si>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</si>
  <si>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</si>
  <si>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</si>
  <si>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</si>
  <si>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</si>
  <si>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</si>
  <si>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</si>
  <si>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</si>
  <si>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</si>
  <si>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</si>
  <si>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</si>
  <si>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</si>
  <si>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</si>
  <si>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</si>
  <si>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</si>
  <si>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</si>
  <si>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</si>
  <si>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</si>
  <si>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</si>
  <si>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</si>
  <si>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</si>
  <si>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</si>
  <si>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</si>
  <si>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</si>
  <si>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</si>
  <si>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</si>
  <si>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</si>
  <si>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</si>
  <si>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</si>
  <si>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</si>
  <si>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</si>
  <si>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</si>
  <si>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</si>
  <si>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</si>
  <si>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</si>
  <si>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</si>
  <si>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</si>
  <si>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</si>
  <si>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</si>
  <si>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</si>
  <si>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</si>
  <si>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</si>
  <si>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</si>
  <si>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</si>
  <si>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</si>
  <si>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</si>
  <si>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</si>
  <si>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</si>
  <si>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</si>
  <si>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</si>
  <si>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</si>
  <si>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</si>
  <si>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</si>
  <si>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</si>
  <si>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</si>
  <si>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</si>
  <si>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</si>
  <si>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</si>
  <si>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</si>
  <si>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</si>
  <si>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</si>
  <si>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</si>
  <si>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</si>
  <si>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</si>
  <si>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</si>
  <si>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</si>
  <si>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</si>
  <si>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</si>
  <si>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</si>
  <si>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</si>
  <si>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</si>
  <si>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</si>
  <si>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</si>
  <si>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</si>
  <si>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</si>
  <si>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</si>
  <si>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</si>
  <si>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</si>
  <si>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</si>
  <si>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</si>
  <si>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</si>
  <si>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</si>
  <si>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</si>
  <si>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</si>
  <si>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</si>
  <si>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</si>
  <si>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</si>
  <si>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</si>
  <si>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</si>
  <si>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</si>
  <si>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</si>
  <si>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</si>
  <si>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</si>
  <si>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</si>
  <si>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</si>
  <si>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</si>
  <si>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</si>
  <si>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</si>
  <si>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</si>
  <si>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</si>
  <si>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</si>
  <si>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</si>
  <si>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</si>
  <si>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</si>
  <si>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</si>
  <si>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</si>
  <si>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</si>
  <si>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</si>
  <si>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</si>
  <si>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</si>
  <si>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</si>
  <si>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</si>
  <si>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</si>
  <si>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</si>
  <si>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</si>
  <si>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</si>
  <si>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</si>
  <si>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</si>
  <si>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</si>
  <si>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</si>
  <si>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</si>
  <si>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</si>
  <si>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</si>
  <si>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</si>
  <si>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</si>
  <si>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</si>
  <si>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</si>
  <si>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</si>
  <si>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</si>
  <si>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</si>
  <si>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</si>
  <si>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</si>
  <si>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</si>
  <si>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</si>
  <si>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</si>
  <si>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</si>
  <si>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</si>
  <si>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</si>
  <si>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</si>
  <si>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</si>
  <si>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</si>
  <si>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</si>
  <si>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</si>
  <si>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</si>
  <si>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</si>
  <si>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</si>
  <si>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</si>
  <si>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</si>
  <si>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</si>
  <si>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</si>
  <si>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</si>
  <si>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</si>
  <si>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</si>
  <si>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</si>
  <si>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</si>
  <si>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</si>
  <si>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</si>
  <si>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</si>
  <si>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</si>
  <si>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</si>
  <si>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</si>
  <si>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</si>
  <si>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</si>
  <si>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</si>
  <si>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</si>
  <si>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</si>
  <si>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</si>
  <si>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</si>
  <si>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</si>
  <si>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</si>
  <si>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</si>
  <si>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</si>
  <si>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</si>
  <si>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</si>
  <si>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</si>
  <si>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</si>
  <si>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</si>
  <si>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</si>
  <si>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</si>
  <si>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</si>
  <si>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</si>
  <si>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</si>
  <si>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</si>
  <si>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</si>
  <si>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</si>
  <si>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</si>
  <si>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</si>
  <si>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</si>
  <si>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</si>
  <si>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</si>
  <si>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</si>
  <si>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</si>
  <si>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</si>
  <si>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</si>
  <si>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</si>
  <si>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</si>
  <si>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</si>
  <si>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</si>
  <si>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</si>
  <si>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</si>
  <si>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</si>
  <si>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</si>
  <si>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</si>
  <si>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</si>
  <si>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</si>
  <si>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</si>
  <si>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</si>
  <si>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</si>
  <si>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</si>
  <si>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</si>
  <si>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</si>
  <si>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</si>
  <si>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</si>
  <si>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</si>
  <si>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</si>
  <si>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</si>
  <si>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</si>
  <si>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</si>
  <si>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</si>
  <si>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</si>
  <si>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</si>
  <si>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</si>
  <si>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</si>
  <si>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</si>
  <si>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</si>
  <si>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</si>
  <si>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</si>
  <si>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</si>
  <si>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</si>
  <si>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</si>
  <si>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</si>
  <si>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</si>
  <si>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</si>
  <si>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</si>
  <si>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</si>
  <si>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</si>
  <si>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</si>
  <si>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</si>
  <si>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</si>
  <si>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</si>
  <si>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</si>
  <si>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</si>
  <si>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</si>
  <si>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</si>
  <si>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</si>
  <si>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</si>
  <si>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</si>
  <si>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</si>
  <si>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</si>
  <si>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</si>
  <si>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</si>
  <si>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</si>
  <si>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</si>
  <si>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</si>
  <si>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</si>
  <si>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</si>
  <si>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</si>
  <si>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</si>
  <si>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</si>
  <si>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</si>
  <si>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</si>
  <si>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</si>
  <si>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</si>
  <si>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</si>
  <si>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</si>
  <si>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</si>
  <si>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</si>
  <si>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</si>
  <si>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</si>
  <si>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</si>
  <si>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</si>
  <si>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</si>
  <si>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</si>
  <si>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</si>
  <si>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</si>
  <si>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</si>
  <si>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</si>
  <si>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</si>
  <si>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</si>
  <si>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</si>
  <si>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</si>
  <si>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</si>
  <si>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</si>
  <si>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</si>
  <si>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</si>
  <si>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</si>
  <si>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</si>
  <si>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</si>
  <si>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</si>
  <si>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</si>
  <si>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</si>
  <si>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</si>
  <si>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</si>
  <si>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</si>
  <si>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</si>
  <si>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</si>
  <si>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</si>
  <si>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</si>
  <si>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</si>
  <si>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</si>
  <si>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</si>
  <si>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</si>
  <si>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</si>
  <si>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</si>
  <si>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</si>
  <si>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</si>
  <si>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</si>
  <si>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</si>
  <si>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</si>
  <si>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</si>
  <si>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</si>
  <si>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</si>
  <si>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</si>
  <si>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</si>
  <si>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</si>
  <si>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</si>
  <si>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</si>
  <si>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</si>
  <si>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</si>
  <si>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</si>
  <si>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</si>
  <si>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</si>
  <si>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</si>
  <si>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</si>
  <si>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</si>
  <si>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</si>
  <si>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</si>
  <si>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</si>
  <si>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</si>
  <si>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</si>
  <si>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</si>
  <si>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</si>
  <si>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</si>
  <si>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</si>
  <si>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</si>
  <si>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</si>
  <si>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</si>
  <si>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</si>
  <si>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</si>
  <si>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</si>
  <si>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</si>
  <si>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</si>
  <si>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</si>
  <si>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</si>
  <si>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</si>
  <si>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</si>
  <si>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</si>
  <si>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</si>
  <si>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</si>
  <si>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</si>
  <si>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</si>
  <si>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</si>
  <si>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</si>
  <si>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</si>
  <si>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</si>
  <si>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</si>
  <si>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</si>
  <si>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</si>
  <si>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</si>
  <si>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</si>
  <si>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</si>
  <si>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</si>
  <si>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</si>
  <si>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</si>
  <si>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</si>
  <si>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</si>
  <si>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</si>
  <si>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</si>
  <si>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</si>
  <si>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</si>
  <si>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</si>
  <si>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</si>
  <si>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</si>
  <si>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</si>
  <si>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</si>
  <si>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</si>
  <si>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</si>
  <si>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</si>
  <si>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</si>
  <si>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</si>
  <si>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</si>
  <si>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</si>
  <si>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</si>
  <si>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</si>
  <si>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</si>
  <si>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</si>
  <si>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</si>
  <si>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</si>
  <si>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</si>
  <si>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</si>
  <si>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</si>
  <si>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</si>
  <si>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</si>
  <si>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</si>
  <si>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</si>
  <si>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</si>
  <si>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</si>
  <si>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</si>
  <si>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</si>
  <si>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</si>
  <si>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</si>
  <si>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</si>
  <si>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</si>
  <si>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</si>
  <si>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</si>
  <si>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</si>
  <si>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</si>
  <si>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</si>
  <si>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</si>
  <si>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</si>
  <si>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</si>
  <si>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</si>
  <si>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</si>
  <si>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</si>
  <si>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</si>
  <si>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</si>
  <si>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</si>
  <si>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</si>
  <si>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</si>
  <si>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</si>
  <si>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</si>
  <si>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</si>
  <si>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</si>
  <si>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</si>
  <si>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</si>
  <si>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</si>
  <si>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</si>
  <si>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</si>
  <si>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</si>
  <si>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</si>
  <si>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</si>
  <si>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</si>
  <si>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</si>
  <si>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</si>
  <si>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</si>
  <si>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</si>
  <si>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</si>
  <si>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</si>
  <si>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</si>
  <si>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</si>
  <si>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</si>
  <si>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</si>
  <si>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</si>
  <si>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</si>
  <si>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</si>
  <si>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</si>
  <si>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</si>
  <si>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</si>
  <si>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</si>
  <si>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</si>
  <si>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</si>
  <si>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</si>
  <si>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</si>
  <si>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</si>
  <si>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</si>
  <si>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</si>
  <si>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</si>
  <si>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</si>
  <si>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</si>
  <si>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</si>
  <si>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</si>
  <si>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</si>
  <si>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</si>
  <si>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</si>
  <si>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</si>
  <si>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</si>
  <si>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</si>
  <si>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</si>
  <si>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</si>
  <si>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</si>
  <si>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</si>
  <si>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</si>
  <si>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</si>
  <si>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</si>
  <si>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</si>
  <si>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</si>
  <si>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</si>
  <si>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</si>
  <si>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</si>
  <si>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</si>
  <si>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</si>
  <si>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</si>
  <si>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</si>
  <si>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</si>
  <si>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</si>
  <si>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</si>
  <si>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</si>
  <si>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</si>
  <si>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</si>
  <si>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</si>
  <si>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</si>
  <si>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</si>
  <si>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</si>
  <si>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</si>
  <si>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</si>
  <si>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</si>
  <si>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</si>
  <si>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</si>
  <si>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</si>
  <si>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</si>
  <si>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</si>
  <si>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</si>
  <si>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</si>
  <si>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</si>
  <si>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</si>
  <si>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</si>
  <si>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</si>
  <si>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</si>
  <si>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</si>
  <si>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</si>
  <si>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</si>
  <si>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</si>
  <si>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</si>
  <si>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</si>
  <si>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</si>
  <si>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</si>
  <si>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</si>
  <si>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</si>
  <si>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</si>
  <si>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</si>
  <si>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</si>
  <si>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</si>
  <si>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</si>
  <si>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</si>
  <si>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</si>
  <si>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</si>
  <si>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</si>
  <si>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</si>
  <si>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</si>
  <si>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</si>
  <si>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</si>
  <si>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</si>
  <si>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</si>
  <si>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</si>
  <si>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</si>
  <si>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</si>
  <si>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</si>
  <si>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</si>
  <si>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</si>
  <si>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</si>
  <si>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</si>
  <si>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</si>
  <si>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</si>
  <si>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</si>
  <si>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</si>
  <si>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</si>
  <si>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</si>
  <si>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</si>
  <si>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</si>
  <si>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</si>
  <si>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</si>
  <si>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</si>
  <si>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</si>
  <si>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</si>
  <si>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</si>
  <si>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</si>
  <si>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</si>
  <si>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</si>
  <si>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</si>
  <si>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</si>
  <si>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</si>
  <si>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</si>
  <si>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</si>
  <si>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</si>
  <si>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</si>
  <si>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</si>
  <si>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</si>
  <si>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</si>
  <si>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</si>
  <si>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</si>
  <si>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</si>
  <si>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</si>
  <si>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</si>
  <si>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</si>
  <si>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</si>
  <si>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</si>
  <si>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</si>
  <si>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</si>
  <si>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</si>
  <si>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</si>
  <si>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</si>
  <si>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</si>
  <si>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</si>
  <si>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</si>
  <si>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</si>
  <si>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</si>
  <si>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</si>
  <si>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</si>
  <si>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</si>
  <si>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</si>
  <si>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</si>
  <si>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</si>
  <si>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</si>
  <si>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</si>
  <si>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</si>
  <si>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</si>
  <si>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</si>
  <si>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</si>
  <si>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</si>
  <si>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</si>
  <si>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</si>
  <si>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</si>
  <si>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</si>
  <si>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</si>
  <si>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</si>
  <si>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</si>
  <si>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</si>
  <si>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</si>
  <si>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</si>
  <si>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</si>
  <si>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</si>
  <si>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</si>
  <si>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</si>
  <si>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</si>
  <si>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</si>
  <si>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</si>
  <si>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</si>
  <si>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</si>
  <si>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</si>
  <si>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</si>
  <si>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</si>
  <si>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</si>
  <si>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</si>
  <si>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</si>
  <si>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</si>
  <si>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</si>
  <si>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</si>
  <si>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</si>
  <si>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</si>
  <si>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</si>
  <si>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</si>
  <si>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</si>
  <si>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</si>
  <si>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</si>
  <si>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</si>
  <si>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</si>
  <si>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</si>
  <si>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</si>
  <si>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</si>
  <si>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</si>
  <si>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</si>
  <si>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</si>
  <si>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</si>
  <si>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</si>
  <si>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</si>
  <si>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</si>
  <si>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</si>
  <si>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</si>
  <si>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</si>
  <si>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</si>
  <si>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</si>
  <si>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</si>
  <si>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</si>
  <si>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</si>
  <si>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</si>
  <si>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</si>
  <si>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</si>
  <si>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</si>
  <si>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</si>
  <si>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</si>
  <si>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</si>
  <si>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</si>
  <si>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</si>
  <si>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</si>
  <si>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</si>
  <si>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</si>
  <si>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</si>
  <si>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</si>
  <si>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</si>
  <si>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</si>
  <si>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</si>
  <si>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</si>
  <si>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</si>
  <si>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</si>
  <si>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</si>
  <si>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</si>
  <si>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</si>
  <si>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</si>
  <si>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</si>
  <si>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</si>
  <si>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</si>
  <si>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</si>
  <si>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</si>
  <si>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</si>
  <si>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</si>
  <si>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</si>
  <si>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</si>
  <si>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</si>
  <si>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</si>
  <si>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</si>
  <si>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</si>
  <si>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</si>
  <si>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</si>
  <si>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</si>
  <si>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</si>
  <si>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</si>
  <si>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</si>
  <si>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</si>
  <si>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</si>
  <si>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</si>
  <si>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</si>
  <si>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</si>
  <si>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</si>
  <si>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</si>
  <si>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</si>
  <si>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</si>
  <si>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</si>
  <si>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</si>
  <si>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</si>
  <si>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</si>
  <si>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</si>
  <si>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</si>
  <si>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</si>
  <si>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</si>
  <si>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</si>
  <si>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</si>
  <si>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</si>
  <si>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</si>
  <si>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</si>
  <si>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</si>
  <si>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</si>
  <si>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</si>
  <si>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</si>
  <si>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</si>
  <si>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</si>
  <si>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</si>
  <si>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</si>
  <si>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</si>
  <si>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</si>
  <si>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</si>
  <si>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</si>
  <si>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</si>
  <si>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</si>
  <si>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</si>
  <si>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</si>
  <si>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</si>
  <si>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</si>
  <si>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</si>
  <si>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</si>
  <si>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</si>
  <si>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</si>
  <si>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</si>
  <si>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</si>
  <si>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</si>
  <si>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</si>
  <si>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</si>
  <si>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</si>
  <si>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</si>
  <si>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</si>
  <si>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</si>
  <si>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</si>
  <si>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</si>
  <si>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</si>
  <si>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</si>
  <si>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</si>
  <si>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</si>
  <si>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</si>
  <si>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</si>
  <si>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</si>
  <si>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</si>
  <si>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</si>
  <si>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</si>
  <si>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</si>
  <si>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</si>
  <si>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</si>
  <si>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</si>
  <si>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</si>
  <si>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</si>
  <si>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</si>
  <si>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</si>
  <si>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</si>
  <si>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</si>
  <si>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</si>
  <si>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</si>
  <si>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</si>
  <si>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</si>
  <si>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</si>
  <si>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</si>
  <si>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</si>
  <si>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</si>
  <si>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</si>
  <si>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</si>
  <si>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</si>
  <si>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</si>
  <si>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</si>
  <si>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</si>
  <si>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</si>
  <si>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</si>
  <si>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</si>
  <si>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</si>
  <si>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</si>
  <si>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</si>
  <si>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</si>
  <si>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</si>
  <si>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</si>
  <si>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</si>
  <si>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</si>
  <si>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</si>
  <si>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</si>
  <si>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</si>
  <si>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</si>
  <si>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</si>
  <si>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</si>
  <si>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</si>
  <si>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</si>
  <si>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</si>
  <si>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</si>
  <si>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</si>
  <si>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</si>
  <si>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</si>
  <si>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</si>
  <si>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</si>
  <si>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</si>
  <si>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</si>
  <si>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</si>
  <si>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</si>
  <si>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</si>
  <si>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</si>
  <si>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</si>
  <si>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</si>
  <si>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</si>
  <si>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</si>
  <si>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</si>
  <si>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</si>
  <si>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</si>
  <si>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</si>
  <si>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</si>
  <si>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</si>
  <si>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</si>
  <si>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</si>
  <si>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</si>
  <si>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</si>
  <si>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</si>
  <si>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</si>
  <si>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</si>
  <si>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</si>
  <si>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</si>
  <si>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</si>
  <si>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</si>
  <si>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</si>
  <si>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</si>
  <si>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</si>
  <si>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</si>
  <si>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</si>
  <si>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</si>
  <si>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</si>
  <si>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</si>
  <si>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</si>
  <si>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</si>
  <si>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</si>
  <si>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</si>
  <si>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</si>
  <si>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</si>
  <si>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</si>
  <si>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</si>
  <si>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</si>
  <si>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</si>
  <si>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</si>
  <si>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</si>
  <si>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</si>
  <si>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</si>
  <si>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</si>
  <si>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</si>
  <si>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</si>
  <si>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</si>
  <si>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</si>
  <si>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</si>
  <si>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</si>
  <si>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</si>
  <si>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</si>
  <si>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</si>
  <si>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</si>
  <si>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</si>
  <si>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</si>
  <si>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</si>
  <si>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</si>
  <si>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</si>
  <si>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</si>
  <si>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</si>
  <si>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</si>
  <si>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</si>
  <si>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</si>
  <si>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</si>
  <si>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</si>
  <si>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</si>
  <si>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</si>
  <si>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</si>
  <si>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</si>
  <si>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</si>
  <si>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</si>
  <si>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</si>
  <si>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</si>
  <si>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</si>
  <si>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</si>
  <si>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</si>
  <si>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</si>
  <si>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</si>
  <si>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</si>
  <si>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</si>
  <si>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</si>
  <si>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</si>
  <si>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</si>
  <si>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</si>
  <si>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</si>
  <si>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</si>
  <si>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</si>
  <si>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</si>
  <si>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</si>
  <si>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</si>
  <si>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</si>
  <si>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</si>
  <si>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</si>
  <si>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</si>
  <si>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</si>
  <si>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</si>
  <si>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</si>
  <si>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</si>
  <si>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</si>
  <si>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</si>
  <si>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</si>
  <si>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</si>
  <si>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</si>
  <si>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</si>
  <si>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</si>
  <si>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</si>
  <si>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</si>
  <si>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</si>
  <si>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</si>
  <si>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</si>
  <si>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</si>
  <si>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</si>
  <si>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</si>
  <si>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</si>
  <si>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</si>
  <si>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</si>
  <si>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</si>
  <si>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</si>
  <si>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</si>
  <si>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</si>
  <si>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</si>
  <si>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</si>
  <si>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</si>
  <si>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</si>
  <si>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</si>
  <si>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</si>
  <si>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</si>
  <si>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</si>
  <si>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</si>
  <si>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</si>
  <si>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</si>
  <si>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</si>
  <si>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</si>
  <si>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</si>
  <si>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</si>
  <si>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</si>
  <si>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</si>
  <si>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</si>
  <si>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</si>
  <si>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</si>
  <si>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</si>
  <si>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</si>
  <si>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</si>
  <si>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</si>
  <si>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</si>
  <si>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</si>
  <si>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</si>
  <si>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</si>
  <si>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</si>
  <si>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</si>
  <si>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</si>
  <si>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</si>
  <si>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</si>
  <si>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</si>
  <si>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</si>
  <si>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</si>
  <si>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</si>
  <si>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</si>
  <si>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</si>
  <si>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</si>
  <si>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</si>
  <si>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</si>
  <si>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</si>
  <si>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</si>
  <si>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</si>
  <si>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</si>
  <si>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</si>
  <si>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</si>
  <si>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</si>
  <si>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</si>
  <si>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</si>
  <si>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</si>
  <si>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</si>
  <si>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</si>
  <si>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</si>
  <si>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</si>
  <si>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</si>
  <si>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</si>
  <si>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</si>
  <si>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</si>
  <si>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</si>
  <si>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</si>
  <si>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</si>
  <si>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</si>
  <si>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</si>
  <si>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</si>
  <si>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</si>
  <si>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</si>
  <si>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</si>
  <si>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</si>
  <si>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</si>
  <si>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</si>
  <si>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</si>
  <si>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</si>
  <si>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</si>
  <si>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</si>
  <si>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</si>
  <si>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</si>
  <si>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</si>
  <si>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</si>
  <si>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</si>
  <si>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</si>
  <si>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</si>
  <si>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</si>
  <si>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</si>
  <si>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</si>
  <si>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</si>
  <si>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</si>
  <si>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</si>
  <si>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</si>
  <si>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</si>
  <si>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</si>
  <si>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</si>
  <si>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</si>
  <si>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</si>
  <si>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</si>
  <si>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</si>
  <si>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</si>
  <si>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</si>
  <si>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</si>
  <si>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</si>
  <si>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</si>
  <si>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</si>
  <si>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</si>
  <si>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</si>
  <si>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</si>
  <si>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</si>
  <si>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</si>
  <si>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</si>
  <si>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</si>
  <si>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</si>
  <si>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</si>
  <si>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</si>
  <si>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</si>
  <si>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</si>
  <si>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</si>
  <si>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</si>
  <si>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</si>
  <si>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</si>
  <si>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</si>
  <si>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</si>
  <si>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</si>
  <si>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</si>
  <si>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</si>
  <si>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</si>
  <si>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</si>
  <si>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</si>
  <si>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</si>
  <si>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</si>
  <si>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</si>
  <si>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</si>
  <si>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</si>
  <si>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</si>
  <si>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</si>
  <si>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</si>
  <si>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</si>
  <si>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</si>
  <si>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</si>
  <si>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</si>
  <si>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</si>
  <si>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</si>
  <si>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</si>
  <si>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</si>
  <si>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</si>
  <si>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</si>
  <si>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</si>
  <si>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</si>
  <si>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</si>
  <si>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</si>
  <si>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</si>
  <si>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</si>
  <si>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</si>
  <si>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</si>
  <si>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</si>
  <si>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</si>
  <si>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</si>
  <si>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</si>
  <si>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</si>
  <si>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</si>
  <si>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</si>
  <si>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</si>
  <si>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</si>
  <si>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</si>
  <si>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</si>
  <si>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</si>
  <si>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</si>
  <si>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</si>
  <si>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</si>
  <si>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</si>
  <si>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</si>
  <si>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</si>
  <si>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</si>
  <si>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</si>
  <si>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</si>
  <si>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</si>
  <si>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</si>
  <si>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</si>
  <si>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</si>
  <si>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</si>
  <si>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</si>
  <si>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</si>
  <si>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</si>
  <si>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</si>
  <si>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</si>
  <si>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</si>
  <si>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</si>
  <si>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</si>
  <si>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</si>
  <si>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</si>
  <si>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</si>
  <si>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</si>
  <si>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</si>
  <si>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</si>
  <si>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</si>
  <si>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</si>
  <si>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</si>
  <si>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</si>
  <si>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</si>
  <si>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</si>
  <si>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</si>
  <si>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</si>
  <si>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</si>
  <si>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</si>
  <si>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</si>
  <si>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</si>
  <si>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</si>
  <si>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</si>
  <si>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</si>
  <si>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</si>
  <si>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</si>
  <si>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</si>
  <si>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</si>
  <si>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</si>
  <si>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</si>
  <si>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</si>
  <si>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</si>
  <si>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</si>
  <si>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</si>
  <si>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</si>
  <si>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</si>
  <si>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</si>
  <si>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</si>
  <si>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</si>
  <si>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</si>
  <si>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</si>
  <si>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</si>
  <si>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</si>
  <si>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</si>
  <si>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</si>
  <si>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</si>
  <si>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</si>
  <si>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</si>
  <si>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</si>
  <si>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</si>
  <si>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</si>
  <si>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</si>
  <si>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</si>
  <si>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</si>
  <si>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</si>
  <si>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</si>
  <si>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</si>
  <si>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</si>
  <si>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</si>
  <si>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</si>
  <si>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</si>
  <si>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</si>
  <si>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</si>
  <si>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</si>
  <si>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</si>
  <si>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</si>
  <si>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</si>
  <si>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</si>
  <si>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</si>
  <si>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</si>
  <si>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</si>
  <si>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</si>
  <si>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</si>
  <si>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</si>
  <si>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</si>
  <si>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</si>
  <si>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</si>
  <si>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</si>
  <si>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</si>
  <si>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</si>
  <si>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</si>
  <si>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</si>
  <si>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</si>
  <si>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</si>
  <si>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</si>
  <si>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</si>
  <si>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</si>
  <si>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</si>
  <si>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</si>
  <si>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</si>
  <si>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</si>
  <si>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</si>
  <si>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</si>
  <si>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</si>
  <si>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</si>
  <si>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</si>
  <si>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</si>
  <si>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</si>
  <si>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</si>
  <si>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</si>
  <si>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</si>
  <si>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</si>
  <si>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</si>
  <si>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</si>
  <si>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</si>
  <si>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</si>
  <si>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</si>
  <si>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</si>
  <si>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</si>
  <si>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</si>
  <si>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</si>
  <si>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</si>
  <si>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</si>
  <si>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</si>
  <si>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</si>
  <si>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</si>
  <si>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</si>
  <si>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</si>
  <si>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</si>
  <si>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</si>
  <si>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</si>
  <si>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</si>
  <si>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</si>
  <si>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</si>
  <si>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</si>
  <si>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</si>
  <si>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</si>
  <si>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</si>
  <si>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</si>
  <si>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</si>
  <si>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</si>
  <si>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</si>
  <si>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</si>
  <si>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</si>
  <si>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</si>
  <si>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</si>
  <si>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</si>
  <si>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</si>
  <si>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</si>
  <si>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</si>
  <si>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</si>
  <si>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</si>
  <si>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</si>
  <si>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</si>
  <si>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</si>
  <si>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</si>
  <si>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</si>
  <si>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</si>
  <si>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</si>
  <si>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</si>
  <si>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</si>
  <si>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</si>
  <si>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</si>
  <si>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</si>
  <si>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</si>
  <si>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</si>
  <si>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</si>
  <si>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</si>
  <si>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</si>
  <si>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</si>
  <si>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</si>
  <si>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</si>
  <si>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</si>
  <si>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</si>
  <si>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</si>
  <si>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</si>
  <si>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</si>
  <si>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</si>
  <si>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</si>
  <si>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</si>
  <si>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</si>
  <si>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</si>
  <si>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</si>
  <si>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</si>
  <si>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</si>
  <si>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</si>
  <si>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</si>
  <si>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</si>
  <si>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</si>
  <si>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</si>
  <si>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</si>
  <si>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</si>
  <si>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</si>
  <si>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</si>
  <si>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</si>
  <si>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</si>
  <si>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</si>
  <si>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</si>
  <si>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</si>
  <si>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</si>
  <si>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</si>
  <si>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</si>
  <si>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</si>
  <si>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</si>
  <si>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</si>
  <si>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</si>
  <si>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</si>
  <si>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</si>
  <si>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</si>
  <si>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</si>
  <si>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</si>
  <si>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</si>
  <si>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</si>
  <si>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</si>
  <si>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</si>
  <si>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</si>
  <si>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</si>
  <si>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</si>
  <si>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</si>
  <si>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</si>
  <si>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</si>
  <si>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</si>
  <si>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</si>
  <si>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</si>
  <si>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</si>
  <si>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</si>
  <si>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</si>
  <si>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</si>
  <si>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</si>
  <si>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</si>
  <si>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</si>
  <si>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</si>
  <si>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</si>
  <si>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</si>
  <si>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</si>
  <si>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</si>
  <si>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</si>
  <si>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</si>
  <si>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</si>
  <si>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</si>
  <si>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</si>
  <si>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</si>
  <si>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</si>
  <si>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</si>
  <si>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</si>
  <si>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</si>
  <si>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</si>
  <si>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</si>
  <si>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</si>
  <si>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</si>
  <si>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</si>
  <si>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</si>
  <si>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</si>
  <si>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</si>
  <si>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</si>
  <si>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</si>
  <si>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</si>
  <si>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</si>
  <si>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</si>
  <si>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</si>
  <si>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</si>
  <si>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</si>
  <si>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</si>
  <si>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</si>
  <si>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</si>
  <si>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</si>
  <si>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</si>
  <si>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</si>
  <si>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</si>
  <si>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</si>
  <si>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</si>
  <si>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</si>
  <si>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</si>
  <si>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</si>
  <si>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</si>
  <si>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</si>
  <si>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</si>
  <si>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</si>
  <si>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</si>
  <si>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</si>
  <si>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</si>
  <si>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</si>
  <si>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</si>
  <si>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</si>
  <si>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</si>
  <si>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</si>
  <si>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</si>
  <si>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</si>
  <si>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</si>
  <si>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</si>
  <si>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</si>
  <si>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</si>
  <si>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</si>
  <si>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</si>
  <si>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</si>
  <si>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</si>
  <si>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</si>
  <si>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</si>
  <si>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</si>
  <si>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</si>
  <si>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</si>
  <si>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</si>
  <si>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</si>
  <si>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</si>
  <si>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</si>
  <si>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</si>
  <si>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</si>
  <si>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</si>
  <si>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</si>
  <si>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</si>
  <si>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</si>
  <si>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</si>
  <si>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</si>
  <si>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</si>
  <si>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</si>
  <si>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</si>
  <si>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</si>
  <si>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</si>
  <si>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</si>
  <si>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</si>
  <si>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</si>
  <si>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</si>
  <si>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</si>
  <si>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</si>
  <si>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</si>
  <si>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</si>
  <si>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</si>
  <si>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</si>
  <si>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</si>
  <si>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</si>
  <si>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</si>
  <si>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</si>
  <si>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</si>
  <si>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</si>
  <si>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</si>
  <si>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</si>
  <si>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</si>
  <si>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</si>
  <si>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</si>
  <si>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</si>
  <si>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</si>
  <si>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</si>
  <si>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</si>
  <si>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</si>
  <si>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</si>
  <si>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</si>
  <si>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</si>
  <si>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</si>
  <si>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</si>
  <si>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</si>
  <si>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</si>
  <si>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</si>
  <si>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</si>
  <si>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</si>
  <si>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</si>
  <si>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</si>
  <si>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</si>
  <si>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</si>
  <si>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</si>
  <si>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</si>
  <si>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</si>
  <si>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</si>
  <si>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</si>
  <si>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</si>
  <si>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</si>
  <si>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</si>
  <si>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</si>
  <si>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</si>
  <si>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</si>
  <si>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</si>
  <si>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</si>
  <si>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</si>
  <si>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</si>
  <si>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</si>
  <si>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</si>
  <si>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</si>
  <si>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</si>
  <si>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</si>
  <si>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</si>
  <si>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</si>
  <si>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</si>
  <si>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</si>
  <si>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</si>
  <si>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</si>
  <si>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</si>
  <si>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</si>
  <si>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</si>
  <si>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</si>
  <si>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</si>
  <si>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</si>
  <si>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</si>
  <si>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</si>
  <si>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</si>
  <si>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</si>
  <si>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</si>
  <si>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</si>
  <si>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</si>
  <si>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</si>
  <si>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</si>
  <si>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</si>
  <si>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</si>
  <si>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</si>
  <si>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</si>
  <si>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</si>
  <si>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</si>
  <si>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</si>
  <si>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</si>
  <si>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</si>
  <si>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</si>
  <si>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</si>
  <si>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</si>
  <si>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</si>
  <si>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</si>
  <si>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</si>
  <si>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</si>
  <si>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</si>
  <si>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</si>
  <si>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</si>
  <si>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</si>
  <si>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</si>
  <si>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</si>
  <si>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</si>
  <si>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</si>
  <si>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</si>
  <si>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</si>
  <si>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</si>
  <si>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</si>
  <si>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</si>
  <si>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</si>
  <si>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</si>
  <si>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</si>
  <si>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</si>
  <si>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</si>
  <si>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</si>
  <si>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</si>
  <si>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</si>
  <si>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</si>
  <si>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</si>
  <si>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</si>
  <si>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</si>
  <si>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</si>
  <si>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</si>
  <si>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</si>
  <si>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</si>
  <si>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</si>
  <si>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</si>
  <si>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</si>
  <si>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</si>
  <si>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</si>
  <si>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</si>
  <si>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</si>
  <si>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</si>
  <si>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</si>
  <si>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</si>
  <si>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</si>
  <si>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</si>
  <si>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</si>
  <si>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</si>
  <si>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</si>
  <si>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</si>
  <si>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</si>
  <si>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</si>
  <si>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</si>
  <si>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</si>
  <si>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</si>
  <si>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</si>
  <si>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</si>
  <si>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</si>
  <si>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</si>
  <si>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</si>
  <si>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</si>
  <si>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</si>
  <si>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</si>
  <si>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</si>
  <si>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</si>
  <si>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</si>
  <si>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</si>
  <si>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</si>
  <si>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</si>
  <si>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</si>
  <si>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</si>
  <si>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</si>
  <si>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</si>
  <si>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</si>
  <si>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</si>
  <si>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</si>
  <si>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</si>
  <si>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</si>
  <si>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</si>
  <si>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</si>
  <si>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</si>
  <si>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</si>
  <si>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</si>
  <si>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</si>
  <si>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</si>
  <si>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</si>
  <si>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</si>
  <si>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</si>
  <si>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</si>
  <si>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</si>
  <si>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</si>
  <si>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</si>
  <si>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</si>
  <si>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</si>
  <si>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</si>
  <si>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</si>
  <si>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</si>
  <si>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</si>
  <si>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</si>
  <si>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</si>
  <si>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</si>
  <si>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</si>
  <si>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</si>
  <si>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</si>
  <si>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</si>
  <si>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</si>
  <si>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</si>
  <si>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</si>
  <si>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</si>
  <si>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</si>
  <si>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</si>
  <si>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</si>
  <si>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</si>
  <si>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</si>
  <si>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</si>
  <si>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</si>
  <si>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</si>
  <si>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</si>
  <si>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</si>
  <si>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</si>
  <si>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</si>
  <si>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</si>
  <si>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</si>
  <si>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</si>
  <si>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</si>
  <si>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</si>
  <si>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</si>
  <si>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</si>
  <si>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</si>
  <si>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</si>
  <si>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</si>
  <si>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</si>
  <si>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</si>
  <si>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</si>
  <si>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</si>
  <si>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</si>
  <si>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</si>
  <si>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</si>
  <si>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</si>
  <si>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</si>
  <si>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</si>
  <si>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</si>
  <si>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</si>
  <si>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</si>
  <si>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</si>
  <si>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</si>
  <si>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</si>
  <si>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</si>
  <si>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</si>
  <si>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</si>
  <si>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</si>
  <si>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</si>
  <si>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</si>
  <si>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</si>
  <si>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</si>
  <si>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</si>
  <si>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</si>
  <si>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</si>
  <si>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</si>
  <si>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</si>
  <si>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</si>
  <si>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</si>
  <si>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</si>
  <si>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</si>
  <si>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</si>
  <si>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</si>
  <si>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</si>
  <si>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</si>
  <si>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</si>
  <si>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</si>
  <si>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</si>
  <si>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</si>
  <si>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</si>
  <si>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</si>
  <si>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</si>
  <si>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</si>
  <si>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</si>
  <si>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</si>
  <si>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</si>
  <si>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</si>
  <si>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</si>
  <si>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</si>
  <si>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</si>
  <si>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</si>
  <si>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</si>
  <si>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</si>
  <si>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</si>
  <si>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</si>
  <si>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</si>
  <si>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</si>
  <si>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</si>
  <si>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</si>
  <si>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</si>
  <si>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</si>
  <si>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</si>
  <si>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</si>
  <si>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</si>
  <si>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</si>
  <si>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</si>
  <si>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</si>
  <si>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</si>
  <si>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</si>
  <si>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</si>
  <si>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</si>
  <si>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</si>
  <si>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</si>
  <si>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</si>
  <si>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</si>
  <si>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</si>
  <si>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</si>
  <si>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</si>
  <si>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</si>
  <si>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</si>
  <si>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</si>
  <si>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</si>
  <si>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</si>
  <si>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</si>
  <si>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</si>
  <si>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</si>
  <si>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</si>
  <si>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</si>
  <si>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</si>
  <si>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</si>
  <si>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</si>
  <si>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</si>
  <si>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</si>
  <si>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</si>
  <si>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</si>
  <si>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</si>
  <si>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</si>
  <si>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</si>
  <si>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</si>
  <si>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</si>
  <si>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</si>
  <si>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</si>
  <si>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</si>
  <si>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</si>
  <si>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</si>
  <si>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</si>
  <si>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</si>
  <si>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</si>
  <si>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</si>
  <si>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</si>
  <si>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</si>
  <si>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</si>
  <si>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</si>
  <si>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</si>
  <si>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</si>
  <si>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</si>
  <si>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</si>
  <si>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</si>
  <si>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</si>
  <si>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</si>
  <si>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</si>
  <si>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</si>
  <si>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</si>
  <si>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</si>
  <si>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</si>
  <si>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</si>
  <si>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</si>
  <si>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</si>
  <si>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</si>
  <si>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</si>
  <si>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</si>
  <si>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</si>
  <si>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</si>
  <si>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</si>
  <si>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</si>
  <si>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</si>
  <si>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</si>
  <si>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</si>
  <si>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</si>
  <si>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</si>
  <si>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</si>
  <si>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</si>
  <si>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</si>
  <si>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</si>
  <si>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</si>
  <si>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</si>
  <si>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</si>
  <si>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</si>
  <si>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</si>
  <si>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</si>
  <si>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</si>
  <si>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</si>
  <si>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</si>
  <si>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</si>
  <si>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</si>
  <si>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</si>
  <si>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</si>
  <si>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</si>
  <si>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</si>
  <si>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</si>
  <si>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</si>
  <si>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</si>
  <si>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</si>
  <si>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</si>
  <si>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</si>
  <si>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</si>
  <si>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</si>
  <si>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</si>
  <si>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</si>
  <si>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</si>
  <si>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</si>
  <si>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</si>
  <si>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</si>
  <si>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</si>
  <si>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</si>
  <si>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</si>
  <si>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</si>
  <si>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</si>
  <si>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</si>
  <si>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</si>
  <si>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</si>
  <si>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</si>
  <si>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</si>
  <si>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</si>
  <si>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</si>
  <si>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</si>
  <si>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</si>
  <si>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</si>
  <si>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</si>
  <si>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</si>
  <si>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</si>
  <si>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</si>
  <si>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</si>
  <si>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</si>
  <si>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</si>
  <si>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</si>
  <si>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</si>
  <si>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</si>
  <si>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</si>
  <si>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</si>
  <si>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</si>
  <si>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</si>
  <si>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</si>
  <si>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</si>
  <si>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</si>
  <si>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</si>
  <si>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</si>
  <si>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</si>
  <si>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</si>
  <si>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</si>
  <si>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</si>
  <si>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</si>
  <si>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</si>
  <si>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</si>
  <si>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</si>
  <si>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</si>
  <si>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</si>
  <si>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</si>
  <si>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</si>
  <si>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</si>
  <si>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</si>
  <si>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</si>
  <si>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</si>
  <si>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</si>
  <si>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</si>
  <si>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</si>
  <si>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</si>
  <si>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</si>
  <si>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</si>
  <si>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</si>
  <si>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</si>
  <si>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</si>
  <si>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</si>
  <si>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</si>
  <si>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</si>
  <si>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</si>
  <si>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</si>
  <si>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</si>
  <si>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</si>
  <si>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</si>
  <si>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</si>
  <si>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</si>
  <si>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</si>
  <si>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</si>
  <si>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</si>
  <si>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</si>
  <si>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</si>
  <si>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</si>
  <si>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</si>
  <si>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</si>
  <si>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</si>
  <si>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</si>
  <si>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</si>
  <si>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</si>
  <si>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</si>
  <si>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</si>
  <si>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</si>
  <si>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</si>
  <si>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</si>
  <si>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</si>
  <si>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</si>
  <si>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</si>
  <si>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</si>
  <si>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</si>
  <si>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</si>
  <si>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</si>
  <si>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</si>
  <si>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</si>
  <si>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</si>
  <si>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</si>
  <si>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</si>
  <si>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</si>
  <si>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</si>
  <si>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</si>
  <si>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</si>
  <si>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</si>
  <si>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</si>
  <si>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</si>
  <si>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</si>
  <si>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</si>
  <si>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</si>
  <si>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</si>
  <si>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</si>
  <si>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</si>
  <si>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</si>
  <si>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</si>
  <si>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</si>
  <si>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</si>
  <si>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</si>
  <si>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</si>
  <si>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</si>
  <si>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</si>
  <si>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</si>
  <si>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</si>
  <si>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</si>
  <si>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</si>
  <si>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</si>
  <si>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</si>
  <si>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</si>
  <si>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</si>
  <si>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</si>
  <si>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</si>
  <si>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</si>
  <si>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</si>
  <si>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</si>
  <si>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</si>
  <si>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</si>
  <si>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</si>
  <si>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</si>
  <si>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</si>
  <si>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</si>
  <si>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</si>
  <si>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</si>
  <si>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</si>
  <si>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</si>
  <si>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</si>
  <si>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</si>
  <si>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</si>
  <si>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</si>
  <si>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</si>
  <si>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</si>
  <si>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</si>
  <si>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</si>
  <si>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</si>
  <si>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</si>
  <si>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</si>
  <si>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</si>
  <si>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</si>
  <si>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</si>
  <si>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</si>
  <si>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</si>
  <si>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</si>
  <si>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</si>
  <si>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</si>
  <si>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</si>
  <si>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</si>
  <si>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</si>
  <si>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</si>
  <si>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</si>
  <si>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</si>
  <si>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</si>
  <si>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</si>
  <si>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</si>
  <si>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</si>
  <si>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</si>
  <si>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</si>
  <si>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</si>
  <si>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</si>
  <si>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</si>
  <si>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</si>
  <si>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</si>
  <si>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</si>
  <si>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</si>
  <si>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</si>
  <si>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</si>
  <si>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</si>
  <si>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</si>
  <si>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</si>
  <si>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</si>
  <si>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</si>
  <si>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</si>
  <si>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</si>
  <si>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</si>
  <si>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</si>
  <si>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</si>
  <si>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</si>
  <si>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</si>
  <si>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</si>
  <si>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</si>
  <si>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</si>
  <si>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</si>
  <si>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</si>
  <si>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</si>
  <si>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</si>
  <si>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</si>
  <si>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</si>
  <si>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</si>
  <si>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</si>
  <si>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</si>
  <si>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</si>
  <si>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</si>
  <si>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</si>
  <si>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</si>
  <si>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</si>
  <si>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</si>
  <si>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</si>
  <si>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</si>
  <si>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</si>
  <si>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</si>
  <si>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</si>
  <si>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</si>
  <si>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</si>
  <si>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</si>
  <si>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</si>
  <si>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</si>
  <si>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</si>
  <si>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</si>
  <si>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</si>
  <si>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</si>
  <si>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</si>
  <si>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</si>
  <si>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</si>
  <si>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</si>
  <si>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</si>
  <si>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</si>
  <si>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</si>
  <si>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</si>
  <si>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</si>
  <si>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</si>
  <si>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</si>
  <si>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</si>
  <si>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</si>
  <si>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</si>
  <si>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</si>
  <si>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</si>
  <si>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</si>
  <si>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</si>
  <si>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</si>
  <si>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</si>
  <si>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</si>
  <si>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</si>
  <si>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</si>
  <si>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</si>
  <si>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</si>
  <si>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</si>
  <si>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</si>
  <si>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</si>
  <si>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</si>
  <si>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</si>
  <si>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</si>
  <si>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</si>
  <si>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</si>
  <si>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</si>
  <si>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</si>
  <si>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</si>
  <si>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</si>
  <si>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</si>
  <si>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</si>
  <si>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</si>
  <si>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</si>
  <si>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</si>
  <si>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</si>
  <si>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</si>
  <si>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</si>
  <si>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</si>
  <si>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</si>
  <si>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</si>
  <si>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</si>
  <si>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</si>
  <si>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</si>
  <si>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</si>
  <si>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</si>
  <si>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</si>
  <si>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</si>
  <si>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</si>
  <si>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</si>
  <si>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</si>
  <si>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</si>
  <si>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</si>
  <si>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</si>
  <si>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</si>
  <si>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</si>
  <si>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</si>
  <si>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</si>
  <si>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</si>
  <si>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</si>
  <si>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</si>
  <si>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</si>
  <si>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</si>
  <si>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</si>
  <si>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</si>
  <si>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</si>
  <si>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</si>
  <si>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</si>
  <si>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</si>
  <si>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</si>
  <si>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</si>
  <si>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</si>
  <si>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</si>
  <si>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</si>
  <si>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</si>
  <si>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</si>
  <si>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</si>
  <si>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</si>
  <si>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</si>
  <si>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</si>
  <si>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</si>
  <si>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</si>
  <si>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</si>
  <si>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</si>
  <si>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</si>
  <si>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</si>
  <si>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</si>
  <si>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</si>
  <si>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</si>
  <si>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</si>
  <si>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</si>
  <si>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</si>
  <si>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</si>
  <si>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</si>
  <si>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</si>
  <si>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</si>
  <si>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</si>
  <si>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</si>
  <si>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</si>
  <si>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</si>
  <si>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</si>
  <si>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</si>
  <si>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</si>
  <si>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</si>
  <si>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</si>
  <si>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</si>
  <si>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</si>
  <si>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</si>
  <si>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</si>
  <si>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</si>
  <si>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</si>
  <si>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</si>
  <si>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</si>
  <si>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</si>
  <si>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</si>
  <si>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</si>
  <si>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</si>
  <si>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</si>
  <si>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</si>
  <si>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</si>
  <si>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</si>
  <si>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</si>
  <si>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</si>
  <si>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</si>
  <si>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</si>
  <si>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</si>
  <si>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</si>
  <si>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</si>
  <si>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</si>
  <si>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</si>
  <si>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</si>
  <si>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</si>
  <si>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</si>
  <si>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</si>
  <si>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</si>
  <si>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</si>
  <si>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</si>
  <si>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</si>
  <si>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</si>
  <si>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</si>
  <si>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</si>
  <si>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</si>
  <si>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</si>
  <si>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</si>
  <si>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</si>
  <si>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</si>
  <si>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</si>
  <si>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</si>
  <si>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</si>
  <si>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</si>
  <si>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</si>
  <si>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</si>
  <si>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</si>
  <si>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</si>
  <si>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</si>
  <si>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</si>
  <si>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</si>
  <si>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</si>
  <si>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</si>
  <si>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</si>
  <si>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</si>
  <si>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</si>
  <si>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</si>
  <si>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</si>
  <si>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</si>
  <si>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</si>
  <si>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</si>
  <si>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</si>
  <si>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</si>
  <si>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</si>
  <si>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</si>
  <si>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</si>
  <si>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</si>
  <si>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</si>
  <si>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</si>
  <si>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</si>
  <si>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</si>
  <si>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</si>
  <si>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</si>
  <si>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</si>
  <si>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</si>
  <si>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</si>
  <si>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</si>
  <si>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</si>
  <si>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</si>
  <si>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</si>
  <si>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</si>
  <si>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</si>
  <si>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</si>
  <si>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</si>
  <si>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</si>
  <si>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</si>
  <si>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</si>
  <si>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</si>
  <si>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</si>
  <si>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</si>
  <si>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</si>
  <si>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</si>
  <si>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</si>
  <si>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</si>
  <si>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</si>
  <si>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</si>
  <si>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</si>
  <si>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</si>
  <si>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</si>
  <si>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</si>
  <si>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</si>
  <si>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</si>
  <si>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</si>
  <si>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</si>
  <si>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</si>
  <si>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</si>
  <si>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</si>
  <si>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</si>
  <si>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</si>
  <si>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</si>
  <si>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</si>
  <si>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</si>
  <si>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</si>
  <si>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</si>
  <si>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</si>
  <si>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</si>
  <si>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</si>
  <si>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</si>
  <si>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</si>
  <si>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</si>
  <si>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</si>
  <si>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</si>
  <si>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</si>
  <si>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</si>
  <si>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</si>
  <si>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</si>
  <si>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</si>
  <si>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</si>
  <si>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</si>
  <si>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</si>
  <si>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</si>
  <si>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</si>
  <si>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</si>
  <si>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</si>
  <si>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</si>
  <si>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</si>
  <si>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</si>
  <si>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</si>
  <si>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</si>
  <si>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</si>
  <si>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</si>
  <si>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</si>
  <si>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</si>
  <si>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</si>
  <si>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</si>
  <si>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</si>
  <si>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</si>
  <si>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</si>
  <si>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</si>
  <si>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</si>
  <si>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</si>
  <si>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</si>
  <si>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</si>
  <si>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</si>
  <si>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</si>
  <si>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</si>
  <si>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</si>
  <si>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</si>
  <si>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</si>
  <si>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</si>
  <si>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</si>
  <si>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</si>
  <si>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</si>
  <si>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</si>
  <si>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</si>
  <si>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</si>
  <si>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</si>
  <si>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</si>
  <si>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</si>
  <si>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</si>
  <si>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</si>
  <si>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</si>
  <si>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</si>
  <si>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</si>
  <si>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</si>
  <si>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</si>
  <si>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</si>
  <si>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</si>
  <si>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</si>
  <si>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</si>
  <si>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</si>
  <si>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</si>
  <si>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</si>
  <si>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</si>
  <si>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</si>
  <si>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</si>
  <si>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</si>
  <si>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</si>
  <si>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</si>
  <si>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</si>
  <si>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</si>
  <si>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</si>
  <si>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</si>
  <si>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</si>
  <si>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</si>
  <si>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</si>
  <si>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</si>
  <si>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</si>
  <si>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</si>
  <si>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</si>
  <si>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</si>
  <si>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</si>
  <si>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</si>
  <si>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</si>
  <si>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</si>
  <si>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</si>
  <si>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</si>
  <si>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</si>
  <si>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</si>
  <si>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</si>
  <si>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</si>
  <si>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</si>
  <si>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</si>
  <si>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</si>
  <si>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</si>
  <si>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</si>
  <si>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</si>
  <si>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</si>
  <si>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</si>
  <si>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</si>
  <si>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</si>
  <si>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</si>
  <si>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</si>
  <si>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</si>
  <si>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</si>
  <si>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</si>
  <si>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</si>
  <si>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</si>
  <si>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</si>
  <si>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</si>
  <si>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</si>
  <si>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</si>
  <si>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</si>
  <si>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</si>
  <si>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</si>
  <si>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</si>
  <si>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</si>
  <si>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</si>
  <si>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</si>
  <si>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</si>
  <si>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</si>
  <si>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</si>
  <si>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</si>
  <si>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</si>
  <si>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</si>
  <si>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</si>
  <si>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</si>
  <si>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</si>
  <si>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</si>
  <si>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</si>
  <si>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</si>
  <si>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</si>
  <si>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</si>
  <si>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</si>
  <si>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</si>
  <si>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</si>
  <si>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</si>
  <si>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</si>
  <si>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</si>
  <si>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</si>
  <si>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</si>
  <si>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</si>
  <si>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</si>
  <si>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</si>
  <si>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</si>
  <si>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</si>
  <si>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</si>
  <si>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</si>
  <si>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</si>
  <si>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</si>
  <si>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</si>
  <si>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</si>
  <si>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</si>
  <si>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</si>
  <si>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</si>
  <si>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</si>
  <si>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</si>
  <si>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</si>
  <si>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</si>
  <si>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</si>
  <si>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</si>
  <si>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</si>
  <si>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</si>
  <si>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</si>
  <si>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</si>
  <si>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</si>
  <si>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</si>
  <si>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</si>
  <si>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</si>
  <si>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</si>
  <si>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</si>
  <si>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</si>
  <si>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</si>
  <si>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</si>
  <si>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</si>
  <si>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</si>
  <si>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</si>
  <si>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</si>
  <si>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</si>
  <si>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</si>
  <si>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</si>
  <si>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</si>
  <si>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</si>
  <si>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</si>
  <si>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</si>
  <si>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</si>
  <si>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</si>
  <si>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</si>
  <si>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</si>
  <si>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</si>
  <si>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</si>
  <si>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</si>
  <si>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</si>
  <si>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</si>
  <si>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</si>
  <si>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</si>
  <si>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</si>
  <si>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</si>
  <si>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</si>
  <si>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</si>
  <si>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</si>
  <si>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</si>
  <si>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</si>
  <si>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</si>
  <si>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</si>
  <si>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</si>
  <si>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</si>
  <si>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</si>
  <si>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</si>
  <si>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</si>
  <si>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</si>
  <si>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</si>
  <si>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</si>
  <si>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</si>
  <si>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</si>
  <si>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</si>
  <si>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</si>
  <si>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</si>
  <si>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</si>
  <si>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</si>
  <si>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</si>
  <si>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</si>
  <si>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</si>
  <si>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</si>
  <si>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</si>
  <si>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</si>
  <si>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</si>
  <si>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</si>
  <si>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</si>
  <si>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</si>
  <si>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</si>
  <si>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</si>
  <si>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</si>
  <si>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</si>
  <si>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</si>
  <si>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</si>
  <si>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</si>
  <si>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</si>
  <si>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</si>
  <si>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</si>
  <si>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</si>
  <si>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</si>
  <si>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</si>
  <si>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</si>
  <si>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</si>
  <si>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</si>
  <si>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</si>
  <si>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</si>
  <si>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</si>
  <si>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</si>
  <si>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</si>
  <si>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</si>
  <si>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</si>
  <si>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</si>
  <si>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</si>
  <si>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</si>
  <si>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</si>
  <si>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</si>
  <si>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</si>
  <si>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</si>
  <si>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</si>
  <si>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</si>
  <si>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</si>
  <si>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</si>
  <si>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</si>
  <si>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</si>
  <si>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</si>
  <si>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</si>
  <si>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</si>
  <si>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</si>
  <si>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</si>
  <si>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</si>
  <si>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</si>
  <si>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</si>
  <si>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</si>
  <si>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</si>
  <si>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</si>
  <si>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</si>
  <si>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</si>
  <si>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</si>
  <si>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</si>
  <si>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</si>
  <si>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</si>
  <si>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</si>
  <si>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</si>
  <si>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</si>
  <si>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</si>
  <si>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</si>
  <si>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</si>
  <si>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</si>
  <si>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</si>
  <si>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</si>
  <si>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</si>
  <si>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</si>
  <si>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</si>
  <si>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</si>
  <si>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</si>
  <si>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</si>
  <si>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</si>
  <si>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</si>
  <si>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</si>
  <si>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</si>
  <si>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</si>
  <si>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</si>
  <si>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</si>
  <si>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</si>
  <si>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</si>
  <si>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</si>
  <si>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</si>
  <si>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</si>
  <si>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</si>
  <si>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</si>
  <si>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</si>
  <si>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</si>
  <si>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</si>
  <si>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</si>
  <si>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</si>
  <si>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</si>
  <si>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</si>
  <si>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</si>
  <si>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</si>
  <si>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</si>
  <si>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</si>
  <si>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</si>
  <si>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</si>
  <si>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</si>
  <si>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</si>
  <si>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</si>
  <si>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</si>
  <si>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</si>
  <si>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</si>
  <si>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</si>
  <si>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</si>
  <si>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</si>
  <si>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</si>
  <si>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</si>
  <si>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</si>
  <si>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</si>
  <si>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</si>
  <si>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</si>
  <si>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</si>
  <si>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</si>
  <si>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</si>
  <si>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</si>
  <si>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</si>
  <si>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</si>
  <si>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</si>
  <si>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</si>
  <si>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</si>
  <si>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</si>
  <si>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</si>
  <si>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</si>
  <si>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</si>
  <si>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</si>
  <si>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</si>
  <si>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</si>
  <si>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</si>
  <si>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</si>
  <si>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</si>
  <si>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</si>
  <si>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</si>
  <si>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</si>
  <si>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</si>
  <si>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</si>
  <si>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</si>
  <si>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</si>
  <si>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</si>
  <si>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</si>
  <si>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</si>
  <si>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</si>
  <si>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</si>
  <si>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</si>
  <si>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</si>
  <si>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</si>
  <si>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</si>
  <si>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</si>
  <si>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</si>
  <si>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</si>
  <si>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</si>
  <si>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</si>
  <si>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</si>
  <si>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</si>
  <si>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</si>
  <si>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</si>
  <si>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</si>
  <si>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</si>
  <si>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</si>
  <si>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</si>
  <si>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</si>
  <si>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</si>
  <si>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</si>
  <si>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</si>
  <si>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</si>
  <si>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</si>
  <si>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</si>
  <si>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</si>
  <si>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</si>
  <si>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</si>
  <si>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</si>
  <si>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</si>
  <si>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</si>
  <si>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</si>
  <si>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</si>
  <si>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</si>
  <si>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</si>
  <si>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</si>
  <si>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</si>
  <si>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</si>
  <si>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</si>
  <si>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</si>
  <si>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</si>
  <si>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</si>
  <si>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</si>
  <si>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</si>
  <si>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</si>
  <si>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</si>
  <si>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</si>
  <si>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</si>
  <si>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</si>
  <si>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</si>
  <si>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</si>
  <si>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</si>
  <si>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</si>
  <si>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</si>
  <si>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</si>
  <si>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</si>
  <si>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</si>
  <si>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</si>
  <si>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</si>
  <si>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</si>
  <si>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</si>
  <si>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</si>
  <si>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</si>
  <si>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</si>
  <si>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</si>
  <si>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</si>
  <si>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</si>
  <si>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</si>
  <si>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</si>
  <si>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</si>
  <si>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</si>
  <si>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</si>
  <si>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</si>
  <si>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</si>
  <si>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</si>
  <si>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</si>
  <si>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</si>
  <si>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</si>
  <si>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</si>
  <si>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</si>
  <si>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</si>
  <si>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</si>
  <si>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</si>
  <si>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</si>
  <si>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</si>
  <si>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</si>
  <si>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</si>
  <si>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</si>
  <si>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</si>
  <si>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</si>
  <si>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</si>
  <si>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</si>
  <si>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</si>
  <si>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</si>
  <si>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</si>
  <si>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</si>
  <si>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</si>
  <si>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</si>
  <si>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</si>
  <si>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</si>
  <si>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</si>
  <si>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</si>
  <si>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</si>
  <si>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</si>
  <si>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</si>
  <si>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</si>
  <si>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</si>
  <si>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</si>
  <si>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</si>
  <si>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</si>
  <si>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</si>
  <si>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</si>
  <si>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</si>
  <si>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</si>
  <si>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</si>
  <si>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</si>
  <si>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</si>
  <si>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</si>
  <si>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</si>
  <si>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</si>
  <si>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</si>
  <si>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</si>
  <si>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</si>
  <si>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</si>
  <si>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</si>
  <si>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</si>
  <si>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</si>
  <si>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</si>
  <si>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</si>
  <si>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</si>
  <si>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</si>
  <si>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</si>
  <si>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</si>
  <si>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</si>
  <si>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</si>
  <si>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</si>
  <si>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</si>
  <si>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</si>
  <si>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</si>
  <si>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</si>
  <si>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</si>
  <si>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</si>
  <si>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</si>
  <si>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</si>
  <si>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</si>
  <si>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</si>
  <si>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</si>
  <si>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</si>
  <si>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</si>
  <si>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</si>
  <si>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</si>
  <si>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</si>
  <si>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</si>
  <si>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</si>
  <si>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</si>
  <si>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</si>
  <si>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</si>
  <si>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</si>
  <si>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</si>
  <si>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</si>
  <si>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</si>
  <si>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</si>
  <si>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</si>
  <si>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</si>
  <si>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</si>
  <si>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</si>
  <si>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</si>
  <si>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</si>
  <si>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</si>
  <si>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</si>
  <si>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</si>
  <si>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</si>
  <si>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</si>
  <si>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</si>
  <si>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</si>
  <si>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</si>
  <si>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</si>
  <si>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</si>
  <si>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</si>
  <si>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</si>
  <si>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</si>
  <si>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</si>
  <si>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</si>
  <si>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</si>
  <si>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</si>
  <si>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</si>
  <si>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</si>
  <si>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</si>
  <si>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</si>
  <si>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</si>
  <si>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</si>
  <si>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</si>
  <si>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</si>
  <si>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</si>
  <si>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</si>
  <si>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</si>
  <si>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</si>
  <si>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</si>
  <si>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</si>
  <si>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</si>
  <si>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</si>
  <si>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</si>
  <si>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</si>
  <si>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</si>
  <si>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</si>
  <si>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</si>
  <si>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</si>
  <si>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</si>
  <si>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</si>
  <si>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</si>
  <si>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</si>
  <si>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</si>
  <si>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</si>
  <si>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</si>
  <si>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</si>
  <si>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</si>
  <si>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</si>
  <si>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</si>
  <si>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</si>
  <si>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</si>
  <si>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</si>
  <si>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</si>
  <si>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</si>
  <si>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</si>
  <si>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</si>
  <si>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</si>
  <si>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</si>
  <si>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</si>
  <si>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</si>
  <si>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</si>
  <si>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</si>
  <si>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</si>
  <si>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</si>
  <si>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</si>
  <si>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</si>
  <si>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</si>
  <si>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</si>
  <si>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</si>
  <si>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</si>
  <si>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</si>
  <si>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</si>
  <si>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</si>
  <si>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</si>
  <si>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</si>
  <si>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</si>
  <si>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</si>
  <si>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</si>
  <si>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</si>
  <si>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</si>
  <si>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</si>
  <si>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</si>
  <si>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</si>
  <si>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</si>
  <si>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</si>
  <si>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</si>
  <si>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</si>
  <si>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</si>
  <si>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</si>
  <si>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</si>
  <si>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</si>
  <si>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</si>
  <si>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</si>
  <si>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</si>
  <si>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</si>
  <si>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</si>
  <si>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</si>
  <si>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</si>
  <si>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</si>
  <si>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</si>
  <si>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</si>
  <si>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</si>
  <si>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</si>
  <si>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</si>
  <si>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</si>
  <si>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</si>
  <si>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</si>
  <si>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</si>
  <si>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</si>
  <si>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</si>
  <si>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</si>
  <si>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</si>
  <si>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</si>
  <si>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</si>
  <si>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</si>
  <si>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</si>
  <si>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</si>
  <si>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</si>
  <si>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</si>
  <si>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</si>
  <si>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</si>
  <si>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</si>
  <si>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</si>
  <si>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</si>
  <si>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</si>
  <si>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</si>
  <si>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</si>
  <si>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</si>
  <si>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</si>
  <si>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</si>
  <si>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</si>
  <si>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</si>
  <si>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</si>
  <si>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</si>
  <si>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</si>
  <si>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</si>
  <si>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</si>
  <si>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</si>
  <si>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</si>
  <si>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</si>
  <si>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</si>
  <si>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</si>
  <si>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</si>
  <si>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</si>
  <si>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</si>
  <si>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</si>
  <si>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</si>
  <si>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</si>
  <si>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</si>
  <si>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</si>
  <si>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</si>
  <si>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</si>
  <si>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</si>
  <si>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</si>
  <si>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</si>
  <si>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</si>
  <si>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</si>
  <si>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</si>
  <si>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</si>
  <si>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</si>
  <si>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</si>
  <si>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</si>
  <si>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</si>
  <si>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</si>
  <si>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</si>
  <si>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</si>
  <si>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</si>
  <si>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</si>
  <si>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</si>
  <si>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</si>
  <si>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</si>
  <si>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</si>
  <si>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</si>
  <si>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</si>
  <si>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</si>
  <si>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</si>
  <si>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</si>
  <si>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</si>
  <si>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</si>
  <si>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</si>
  <si>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</si>
  <si>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</si>
  <si>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</si>
  <si>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</si>
  <si>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</si>
  <si>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</si>
  <si>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</si>
  <si>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</si>
  <si>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</si>
  <si>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</si>
  <si>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</si>
  <si>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</si>
  <si>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</si>
  <si>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</si>
  <si>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</si>
  <si>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</si>
  <si>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</si>
  <si>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</si>
  <si>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</si>
  <si>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</si>
  <si>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</si>
  <si>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</si>
  <si>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</si>
  <si>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</si>
  <si>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</si>
  <si>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</si>
  <si>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</si>
  <si>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</si>
  <si>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</si>
  <si>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</si>
  <si>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</si>
  <si>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</si>
  <si>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</si>
  <si>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</si>
  <si>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</si>
  <si>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</si>
  <si>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</si>
  <si>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</si>
  <si>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</si>
  <si>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</si>
  <si>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</si>
  <si>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</si>
  <si>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</si>
  <si>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</si>
  <si>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</si>
  <si>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</si>
  <si>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</si>
  <si>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</si>
  <si>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</si>
  <si>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</si>
  <si>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</si>
  <si>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</si>
  <si>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</si>
  <si>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</si>
  <si>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</si>
  <si>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</si>
  <si>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</si>
  <si>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</si>
  <si>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</si>
  <si>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</si>
  <si>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</si>
  <si>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</si>
  <si>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</si>
  <si>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</si>
  <si>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</si>
  <si>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</si>
  <si>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</si>
  <si>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</si>
  <si>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</si>
  <si>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</si>
  <si>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</si>
  <si>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</si>
  <si>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</si>
  <si>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</si>
  <si>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</si>
  <si>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</si>
  <si>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</si>
  <si>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</si>
  <si>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</si>
  <si>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</si>
  <si>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</si>
  <si>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</si>
  <si>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</si>
  <si>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</si>
  <si>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</si>
  <si>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</si>
  <si>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</si>
  <si>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</si>
  <si>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</si>
  <si>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</si>
  <si>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</si>
  <si>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</si>
  <si>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</si>
  <si>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</si>
  <si>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</si>
  <si>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</si>
  <si>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</si>
  <si>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</si>
  <si>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</si>
  <si>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</si>
  <si>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</si>
  <si>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</si>
  <si>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</si>
  <si>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</si>
  <si>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</si>
  <si>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</si>
  <si>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</si>
  <si>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</si>
  <si>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</si>
  <si>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</si>
  <si>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</si>
  <si>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</si>
  <si>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</si>
  <si>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</si>
  <si>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</si>
  <si>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</si>
  <si>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</si>
  <si>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</si>
  <si>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</si>
  <si>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</si>
  <si>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</si>
  <si>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</si>
  <si>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</si>
  <si>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</si>
  <si>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</si>
  <si>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</si>
  <si>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</si>
  <si>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</si>
  <si>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</si>
  <si>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</si>
  <si>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</si>
  <si>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</si>
  <si>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</si>
  <si>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</si>
  <si>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</si>
  <si>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</si>
  <si>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</si>
  <si>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</si>
  <si>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</si>
  <si>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</si>
  <si>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</si>
  <si>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</si>
  <si>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</si>
  <si>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</si>
  <si>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</si>
  <si>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</si>
  <si>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</si>
  <si>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</si>
  <si>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</si>
  <si>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</si>
  <si>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</si>
  <si>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</si>
  <si>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</si>
  <si>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</si>
  <si>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</si>
  <si>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</si>
  <si>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</si>
  <si>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</si>
  <si>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</si>
  <si>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</si>
  <si>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</si>
  <si>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</si>
  <si>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</si>
  <si>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</si>
  <si>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</si>
  <si>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</si>
  <si>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</si>
  <si>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</si>
  <si>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</si>
  <si>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</si>
  <si>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</si>
  <si>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</si>
  <si>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</si>
  <si>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</si>
  <si>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</si>
  <si>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</si>
  <si>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</si>
  <si>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</si>
  <si>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</si>
  <si>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</si>
  <si>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</si>
  <si>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</si>
  <si>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</si>
  <si>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</si>
  <si>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</si>
  <si>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</si>
  <si>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</si>
  <si>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</si>
  <si>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</si>
  <si>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</si>
  <si>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</si>
  <si>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</si>
  <si>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</si>
  <si>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</si>
  <si>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</si>
  <si>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</si>
  <si>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</si>
  <si>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</si>
  <si>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</si>
  <si>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</si>
  <si>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</si>
  <si>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</si>
  <si>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</si>
  <si>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</si>
  <si>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</si>
  <si>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</si>
  <si>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</si>
  <si>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</si>
  <si>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</si>
  <si>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</si>
  <si>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</si>
  <si>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</si>
  <si>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</si>
  <si>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</si>
  <si>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</si>
  <si>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</si>
  <si>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</si>
  <si>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</si>
  <si>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</si>
  <si>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</si>
  <si>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</si>
  <si>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</si>
  <si>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</si>
  <si>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</si>
  <si>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</si>
  <si>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</si>
  <si>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</si>
  <si>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</si>
  <si>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</si>
  <si>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</si>
  <si>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</si>
  <si>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</si>
  <si>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</si>
  <si>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</si>
  <si>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</si>
  <si>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</si>
  <si>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</si>
  <si>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</si>
  <si>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</si>
  <si>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</si>
  <si>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</si>
  <si>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</si>
  <si>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</si>
  <si>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</si>
  <si>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</si>
  <si>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</si>
  <si>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</si>
  <si>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</si>
  <si>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</si>
  <si>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</si>
  <si>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</si>
  <si>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</si>
  <si>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</si>
  <si>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</si>
  <si>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</si>
  <si>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</si>
  <si>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</si>
  <si>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</si>
  <si>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</si>
  <si>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</si>
  <si>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</si>
  <si>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</si>
  <si>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</si>
  <si>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</si>
  <si>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</si>
  <si>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</si>
  <si>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</si>
  <si>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</si>
  <si>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</si>
  <si>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</si>
  <si>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</si>
  <si>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</si>
  <si>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</si>
  <si>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</si>
  <si>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</si>
  <si>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</si>
  <si>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</si>
  <si>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</si>
  <si>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</si>
  <si>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</si>
  <si>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</si>
  <si>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</si>
  <si>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</si>
  <si>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</si>
  <si>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</si>
  <si>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</si>
  <si>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</si>
  <si>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</si>
  <si>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</si>
  <si>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</si>
  <si>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</si>
  <si>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</si>
  <si>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</si>
  <si>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</si>
  <si>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</si>
  <si>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</si>
  <si>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</si>
  <si>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</si>
  <si>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</si>
  <si>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</si>
  <si>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</si>
  <si>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</si>
  <si>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</si>
  <si>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</si>
  <si>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</si>
  <si>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</si>
  <si>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</si>
  <si>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</si>
  <si>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</si>
  <si>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</si>
  <si>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</si>
  <si>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</si>
  <si>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</si>
  <si>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</si>
  <si>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</si>
  <si>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</si>
  <si>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</si>
  <si>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</si>
  <si>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</si>
  <si>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</si>
  <si>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</si>
  <si>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</si>
  <si>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</si>
  <si>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</si>
  <si>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</si>
  <si>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</si>
  <si>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</si>
  <si>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</si>
  <si>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</si>
  <si>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</si>
  <si>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</si>
  <si>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</si>
  <si>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</si>
  <si>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</si>
  <si>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</si>
  <si>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</si>
  <si>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</si>
  <si>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</si>
  <si>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</si>
  <si>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</si>
  <si>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</si>
  <si>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</si>
  <si>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</si>
  <si>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</si>
  <si>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</si>
  <si>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</si>
  <si>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</si>
  <si>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</si>
  <si>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</si>
  <si>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</si>
  <si>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</si>
  <si>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</si>
  <si>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</si>
  <si>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</si>
  <si>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</si>
  <si>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</si>
  <si>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</si>
  <si>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</si>
  <si>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</si>
  <si>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</si>
  <si>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</si>
  <si>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</si>
  <si>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</si>
  <si>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</si>
  <si>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</si>
  <si>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</si>
  <si>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</si>
  <si>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</si>
  <si>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</si>
  <si>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</si>
  <si>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</si>
  <si>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</si>
  <si>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</si>
  <si>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</si>
  <si>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</si>
  <si>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</si>
  <si>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</si>
  <si>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</si>
  <si>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</si>
  <si>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</si>
  <si>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</si>
  <si>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</si>
  <si>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</si>
  <si>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</si>
  <si>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</si>
  <si>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</si>
  <si>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</si>
  <si>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</si>
  <si>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</si>
  <si>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</si>
  <si>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</si>
  <si>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</si>
  <si>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</si>
  <si>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</si>
  <si>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</si>
  <si>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</si>
  <si>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</si>
  <si>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</si>
  <si>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</si>
  <si>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</si>
  <si>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</si>
  <si>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</si>
  <si>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</si>
  <si>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</si>
  <si>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</si>
  <si>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</si>
  <si>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</si>
  <si>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</si>
  <si>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</si>
  <si>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</si>
  <si>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</si>
  <si>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</si>
  <si>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</si>
  <si>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</si>
  <si>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</si>
  <si>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</si>
  <si>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</si>
  <si>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</si>
  <si>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</si>
  <si>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</si>
  <si>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</si>
  <si>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</si>
  <si>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</si>
  <si>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</si>
  <si>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</si>
  <si>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</si>
  <si>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</si>
  <si>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</si>
  <si>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</si>
  <si>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</si>
  <si>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</si>
  <si>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</si>
  <si>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</si>
  <si>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</si>
  <si>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</si>
  <si>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</si>
  <si>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</si>
  <si>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</si>
  <si>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</si>
  <si>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</si>
  <si>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</si>
  <si>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</si>
  <si>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</si>
  <si>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</si>
  <si>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</si>
  <si>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</si>
  <si>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</si>
  <si>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</si>
  <si>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</si>
  <si>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</si>
  <si>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</si>
  <si>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</si>
  <si>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</si>
  <si>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</si>
  <si>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</si>
  <si>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</si>
  <si>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</si>
  <si>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</si>
  <si>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</si>
  <si>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</si>
  <si>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</si>
  <si>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</si>
  <si>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</si>
  <si>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</si>
  <si>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</si>
  <si>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</si>
  <si>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</si>
  <si>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</si>
  <si>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</si>
  <si>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</si>
  <si>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</si>
  <si>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</si>
  <si>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</si>
  <si>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</si>
  <si>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</si>
  <si>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</si>
  <si>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</si>
  <si>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</si>
  <si>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</si>
  <si>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</si>
  <si>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</si>
  <si>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</si>
  <si>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</si>
  <si>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</si>
  <si>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</si>
  <si>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</si>
  <si>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</si>
  <si>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</si>
  <si>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</si>
  <si>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</si>
  <si>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</si>
  <si>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</si>
  <si>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</si>
  <si>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</si>
  <si>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</si>
  <si>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</si>
  <si>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</si>
  <si>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</si>
  <si>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</si>
  <si>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</si>
  <si>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</si>
  <si>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</si>
  <si>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</si>
  <si>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</si>
  <si>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</si>
  <si>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</si>
  <si>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</si>
  <si>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</si>
  <si>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</si>
  <si>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</si>
  <si>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</si>
  <si>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</si>
  <si>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</si>
  <si>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</si>
  <si>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</si>
  <si>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</si>
  <si>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</si>
  <si>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</si>
  <si>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</si>
  <si>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</si>
  <si>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</si>
  <si>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</si>
  <si>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</si>
  <si>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</si>
  <si>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</si>
  <si>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</si>
  <si>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</si>
  <si>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</si>
  <si>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</si>
  <si>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</si>
  <si>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</si>
  <si>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</si>
  <si>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</si>
  <si>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</si>
  <si>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</si>
  <si>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</si>
  <si>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</si>
  <si>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</si>
  <si>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</si>
  <si>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</si>
  <si>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</si>
  <si>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</si>
  <si>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</si>
  <si>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</si>
  <si>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</si>
  <si>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</si>
  <si>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</si>
  <si>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</si>
  <si>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</si>
  <si>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</si>
  <si>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</si>
  <si>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</si>
  <si>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</si>
  <si>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</si>
  <si>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</si>
  <si>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</si>
  <si>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</si>
  <si>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</si>
  <si>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</si>
  <si>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</si>
  <si>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</si>
  <si>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</si>
  <si>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</si>
  <si>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</si>
  <si>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</si>
  <si>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</si>
  <si>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</si>
  <si>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</si>
  <si>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</si>
  <si>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</si>
  <si>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</si>
  <si>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</si>
  <si>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</si>
  <si>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</si>
  <si>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</si>
  <si>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</si>
  <si>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</si>
  <si>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</si>
  <si>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</si>
  <si>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</si>
  <si>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</si>
  <si>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</si>
  <si>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</si>
  <si>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</si>
  <si>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</si>
  <si>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</si>
  <si>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</si>
  <si>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</si>
  <si>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</si>
  <si>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</si>
  <si>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</si>
  <si>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</si>
  <si>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</si>
  <si>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</si>
  <si>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</si>
  <si>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</si>
  <si>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</si>
  <si>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</si>
  <si>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</si>
  <si>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</si>
  <si>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</si>
  <si>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</si>
  <si>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</si>
  <si>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</si>
  <si>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</si>
  <si>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</si>
  <si>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</si>
  <si>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</si>
  <si>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</si>
  <si>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</si>
  <si>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</si>
  <si>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</si>
  <si>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</si>
  <si>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</si>
  <si>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</si>
  <si>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</si>
  <si>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</si>
  <si>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</si>
  <si>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</si>
  <si>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</si>
  <si>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</si>
  <si>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</si>
  <si>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</si>
  <si>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</si>
  <si>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</si>
  <si>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</si>
  <si>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</si>
  <si>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</si>
  <si>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</si>
  <si>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</si>
  <si>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</si>
  <si>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</si>
  <si>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</si>
  <si>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</si>
  <si>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</si>
  <si>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</si>
  <si>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</si>
  <si>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</si>
  <si>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</si>
  <si>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</si>
  <si>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</si>
  <si>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</si>
  <si>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</si>
  <si>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</si>
  <si>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</si>
  <si>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</si>
  <si>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</si>
  <si>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</si>
  <si>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</si>
  <si>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</si>
  <si>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</si>
  <si>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</si>
  <si>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</si>
  <si>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</si>
  <si>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</si>
  <si>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</si>
  <si>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</si>
  <si>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</si>
  <si>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</si>
  <si>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</si>
  <si>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</si>
  <si>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</si>
  <si>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</si>
  <si>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</si>
  <si>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</si>
  <si>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</si>
  <si>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</si>
  <si>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</si>
  <si>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</si>
  <si>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</si>
  <si>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</si>
  <si>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</si>
  <si>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</si>
  <si>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</si>
  <si>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</si>
  <si>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</si>
  <si>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</si>
  <si>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</si>
  <si>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</si>
  <si>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</si>
  <si>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</si>
  <si>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</si>
  <si>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</si>
  <si>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</si>
  <si>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</si>
  <si>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</si>
  <si>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</si>
  <si>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</si>
  <si>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</si>
  <si>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</si>
  <si>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</si>
  <si>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</si>
  <si>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</si>
  <si>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</si>
  <si>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</si>
  <si>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</si>
  <si>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</si>
  <si>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</si>
  <si>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</si>
  <si>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</si>
  <si>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</si>
  <si>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</si>
  <si>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</si>
  <si>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</si>
  <si>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</si>
  <si>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</si>
  <si>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</si>
  <si>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</si>
  <si>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</si>
  <si>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</si>
  <si>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</si>
  <si>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</si>
  <si>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</si>
  <si>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</si>
  <si>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</si>
  <si>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</si>
  <si>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</si>
  <si>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</si>
  <si>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</si>
  <si>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</si>
  <si>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</si>
  <si>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</si>
  <si>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</si>
  <si>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</si>
  <si>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</si>
  <si>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</si>
  <si>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</si>
  <si>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</si>
  <si>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</si>
  <si>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</si>
  <si>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</si>
  <si>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</si>
  <si>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</si>
  <si>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</si>
  <si>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</si>
  <si>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</si>
  <si>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</si>
  <si>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</si>
  <si>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</si>
  <si>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</si>
  <si>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</si>
  <si>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</si>
  <si>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</si>
  <si>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</si>
  <si>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</si>
  <si>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</si>
  <si>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</si>
  <si>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</si>
  <si>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</si>
  <si>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</si>
  <si>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</si>
  <si>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</si>
  <si>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</si>
  <si>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</si>
  <si>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</si>
  <si>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</si>
  <si>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</si>
  <si>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</si>
  <si>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</si>
  <si>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</si>
  <si>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</si>
  <si>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</si>
  <si>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</si>
  <si>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</si>
  <si>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</si>
  <si>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</si>
  <si>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</si>
  <si>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</si>
  <si>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</si>
  <si>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</si>
  <si>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</si>
  <si>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</si>
  <si>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</si>
  <si>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</si>
  <si>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</si>
  <si>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</si>
  <si>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</si>
  <si>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</si>
  <si>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</si>
  <si>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</si>
  <si>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</si>
  <si>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</si>
  <si>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</si>
  <si>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</si>
  <si>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</si>
  <si>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</si>
  <si>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</si>
  <si>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</si>
  <si>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</si>
  <si>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</si>
  <si>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</si>
  <si>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</si>
  <si>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</si>
  <si>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</si>
  <si>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</si>
  <si>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</si>
  <si>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</si>
  <si>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</si>
  <si>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</si>
  <si>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</si>
  <si>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</si>
  <si>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</si>
  <si>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</si>
  <si>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</si>
  <si>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</si>
  <si>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</si>
  <si>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</si>
  <si>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</si>
  <si>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</si>
  <si>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</si>
  <si>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</si>
  <si>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</si>
  <si>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</si>
  <si>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</si>
  <si>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</si>
  <si>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</si>
  <si>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</si>
  <si>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</si>
  <si>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</si>
  <si>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</si>
  <si>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</si>
  <si>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</si>
  <si>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</si>
  <si>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</si>
  <si>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</si>
  <si>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</si>
  <si>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</si>
  <si>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</si>
  <si>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</si>
  <si>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</si>
  <si>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</si>
  <si>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</si>
  <si>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</si>
  <si>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</si>
  <si>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</si>
  <si>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</si>
  <si>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</si>
  <si>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</si>
  <si>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</si>
  <si>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</si>
  <si>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</si>
  <si>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</si>
  <si>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</si>
  <si>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</si>
  <si>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</si>
  <si>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</si>
  <si>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</si>
  <si>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</si>
  <si>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</si>
  <si>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</si>
  <si>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</si>
  <si>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</si>
  <si>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</si>
  <si>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</si>
  <si>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</si>
  <si>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</si>
  <si>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</si>
  <si>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</si>
  <si>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</si>
  <si>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</si>
  <si>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</si>
  <si>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</si>
  <si>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</si>
  <si>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</si>
  <si>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</si>
  <si>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</si>
  <si>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</si>
  <si>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</si>
  <si>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</si>
  <si>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</si>
  <si>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</si>
  <si>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</si>
  <si>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</si>
  <si>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</si>
  <si>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</si>
  <si>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</si>
  <si>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</si>
  <si>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</si>
  <si>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</si>
  <si>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</si>
  <si>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</si>
  <si>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</si>
  <si>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</si>
  <si>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</si>
  <si>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</si>
  <si>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</si>
  <si>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</si>
  <si>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</si>
  <si>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</si>
  <si>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</si>
  <si>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</si>
  <si>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</si>
  <si>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</si>
  <si>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</si>
  <si>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</si>
  <si>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</si>
  <si>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</si>
  <si>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</si>
  <si>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</si>
  <si>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</si>
  <si>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</si>
  <si>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</si>
  <si>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</si>
  <si>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</si>
  <si>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</si>
  <si>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</si>
  <si>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</si>
  <si>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</si>
  <si>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</si>
  <si>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</si>
  <si>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</si>
  <si>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</si>
  <si>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</si>
  <si>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</si>
  <si>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</si>
  <si>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</si>
  <si>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</si>
  <si>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</si>
  <si>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</si>
  <si>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</si>
  <si>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</si>
  <si>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</si>
  <si>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</si>
  <si>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</si>
  <si>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</si>
  <si>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</si>
  <si>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</si>
  <si>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</si>
  <si>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</si>
  <si>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</si>
  <si>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</si>
  <si>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</si>
  <si>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</si>
  <si>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</si>
  <si>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</si>
  <si>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</si>
  <si>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</si>
  <si>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</si>
  <si>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</si>
  <si>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</si>
  <si>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</si>
  <si>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</si>
  <si>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</si>
  <si>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</si>
  <si>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</si>
  <si>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</si>
  <si>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</si>
  <si>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</si>
  <si>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</si>
  <si>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</si>
  <si>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</si>
  <si>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</si>
  <si>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</si>
  <si>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</si>
  <si>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</si>
  <si>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</si>
  <si>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</si>
  <si>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</si>
  <si>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</si>
  <si>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</si>
  <si>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</si>
  <si>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</si>
  <si>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</si>
  <si>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</si>
  <si>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</si>
  <si>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</si>
  <si>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</si>
  <si>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</si>
  <si>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</si>
  <si>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</si>
  <si>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</si>
  <si>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</si>
  <si>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</si>
  <si>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</si>
  <si>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</si>
  <si>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</si>
  <si>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</si>
  <si>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</si>
  <si>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</si>
  <si>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</si>
  <si>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</si>
  <si>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</si>
  <si>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</si>
  <si>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</si>
  <si>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</si>
  <si>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</si>
  <si>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</si>
  <si>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</si>
  <si>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</si>
  <si>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</si>
  <si>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</si>
  <si>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</si>
  <si>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</si>
  <si>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</si>
  <si>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</si>
  <si>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</si>
  <si>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</si>
  <si>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</si>
  <si>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</si>
  <si>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</si>
  <si>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</si>
  <si>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</si>
  <si>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</si>
  <si>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</si>
  <si>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</si>
  <si>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</si>
  <si>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</si>
  <si>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</si>
  <si>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</si>
  <si>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</si>
  <si>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</si>
  <si>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</si>
  <si>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</si>
  <si>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</si>
  <si>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</si>
  <si>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</si>
  <si>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</si>
  <si>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</si>
  <si>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</si>
  <si>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</si>
  <si>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</si>
  <si>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</si>
  <si>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</si>
  <si>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</si>
  <si>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</si>
  <si>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</si>
  <si>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</si>
  <si>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</si>
  <si>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</si>
  <si>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</si>
  <si>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</si>
  <si>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</si>
  <si>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</si>
  <si>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</si>
  <si>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</si>
  <si>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</si>
  <si>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</si>
  <si>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</si>
  <si>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</si>
  <si>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</si>
  <si>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</si>
  <si>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</si>
  <si>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</si>
  <si>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</si>
  <si>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</si>
  <si>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</si>
  <si>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</si>
  <si>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</si>
  <si>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</si>
  <si>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</si>
  <si>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</si>
  <si>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</si>
  <si>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</si>
  <si>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</si>
  <si>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</si>
  <si>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</si>
  <si>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</si>
  <si>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</si>
  <si>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</si>
  <si>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</si>
  <si>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</si>
  <si>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</si>
  <si>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</si>
  <si>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</si>
  <si>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</si>
  <si>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</si>
  <si>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</si>
  <si>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</si>
  <si>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</si>
  <si>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</si>
  <si>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</si>
  <si>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</si>
  <si>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</si>
  <si>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</si>
  <si>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</si>
  <si>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</si>
  <si>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</si>
  <si>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</si>
  <si>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</si>
  <si>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</si>
  <si>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</si>
  <si>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</si>
  <si>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</si>
  <si>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</si>
  <si>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</si>
  <si>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</si>
  <si>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</si>
  <si>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</si>
  <si>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</si>
  <si>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</si>
  <si>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</si>
  <si>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</si>
  <si>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</si>
  <si>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</si>
  <si>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</si>
  <si>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</si>
  <si>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</si>
  <si>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</si>
  <si>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</si>
  <si>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</si>
  <si>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</si>
  <si>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</si>
  <si>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</si>
  <si>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</si>
  <si>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</si>
  <si>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</si>
  <si>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</si>
  <si>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</si>
  <si>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</si>
  <si>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</si>
  <si>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</si>
  <si>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</si>
  <si>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</si>
  <si>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</si>
  <si>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</si>
  <si>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</si>
  <si>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</si>
  <si>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</si>
  <si>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</si>
  <si>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</si>
  <si>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</si>
  <si>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</si>
  <si>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</si>
  <si>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</si>
  <si>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</si>
  <si>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</si>
  <si>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</si>
  <si>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</si>
  <si>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</si>
  <si>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</si>
  <si>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</si>
  <si>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</si>
  <si>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</si>
  <si>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</si>
  <si>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</si>
  <si>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</si>
  <si>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</si>
  <si>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</si>
  <si>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</si>
  <si>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</si>
  <si>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</si>
  <si>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</si>
  <si>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</si>
  <si>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</si>
  <si>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</si>
  <si>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</si>
  <si>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</si>
  <si>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</si>
  <si>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</si>
  <si>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</si>
  <si>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</si>
  <si>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</si>
  <si>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</si>
  <si>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</si>
  <si>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</si>
  <si>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</si>
  <si>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</si>
  <si>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</si>
  <si>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</si>
  <si>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</si>
  <si>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</si>
  <si>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</si>
  <si>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</si>
  <si>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</si>
  <si>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</si>
  <si>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</si>
  <si>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</si>
  <si>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</si>
  <si>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</si>
  <si>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</si>
  <si>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</si>
  <si>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</si>
  <si>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</si>
  <si>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</si>
  <si>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</si>
  <si>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</si>
  <si>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</si>
  <si>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</si>
  <si>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</si>
  <si>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</si>
  <si>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</si>
  <si>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</si>
  <si>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</si>
  <si>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</si>
  <si>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</si>
  <si>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</si>
  <si>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</si>
  <si>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</si>
  <si>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</si>
  <si>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</si>
  <si>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</si>
  <si>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</si>
  <si>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</si>
  <si>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</si>
  <si>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</si>
  <si>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</si>
  <si>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</si>
  <si>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</si>
  <si>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</si>
  <si>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</si>
  <si>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</si>
  <si>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</si>
  <si>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</si>
  <si>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</si>
  <si>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</si>
  <si>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</si>
  <si>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</si>
  <si>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</si>
  <si>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</si>
  <si>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</si>
  <si>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</si>
  <si>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</si>
  <si>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</si>
  <si>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</si>
  <si>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</si>
  <si>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</si>
  <si>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</si>
  <si>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</si>
  <si>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</si>
  <si>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</si>
  <si>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</si>
  <si>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</si>
  <si>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</si>
  <si>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</si>
  <si>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</si>
  <si>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</si>
  <si>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</si>
  <si>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</si>
  <si>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</si>
  <si>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</si>
  <si>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</si>
  <si>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</si>
  <si>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</si>
  <si>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</si>
  <si>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</si>
  <si>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</si>
  <si>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</si>
  <si>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</si>
  <si>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</si>
  <si>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</si>
  <si>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</si>
  <si>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</si>
  <si>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</si>
  <si>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</si>
  <si>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</si>
  <si>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</si>
  <si>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</si>
  <si>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</si>
  <si>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</si>
  <si>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</si>
  <si>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</si>
  <si>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</si>
  <si>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</si>
  <si>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</si>
  <si>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</si>
  <si>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</si>
  <si>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</si>
  <si>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</si>
  <si>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</si>
  <si>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</si>
  <si>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</si>
  <si>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</si>
  <si>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</si>
  <si>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</si>
  <si>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</si>
  <si>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</si>
  <si>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</si>
  <si>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</si>
  <si>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</si>
  <si>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</si>
  <si>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</si>
  <si>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</si>
  <si>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</si>
  <si>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</si>
  <si>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</si>
  <si>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</si>
  <si>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</si>
  <si>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</si>
  <si>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</si>
  <si>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</si>
  <si>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</si>
  <si>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</si>
  <si>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</si>
  <si>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</si>
  <si>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</si>
  <si>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</si>
  <si>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</si>
  <si>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</si>
  <si>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</si>
  <si>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</si>
  <si>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</si>
  <si>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</si>
  <si>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</si>
  <si>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</si>
  <si>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</si>
  <si>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</si>
  <si>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</si>
  <si>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</si>
  <si>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</si>
  <si>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</si>
  <si>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</si>
  <si>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</si>
  <si>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</si>
  <si>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</si>
  <si>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</si>
  <si>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</si>
  <si>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</si>
  <si>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</si>
  <si>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</si>
  <si>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</si>
  <si>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</si>
  <si>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</si>
  <si>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</si>
  <si>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</si>
  <si>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</si>
  <si>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</si>
  <si>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</si>
  <si>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</si>
  <si>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</si>
  <si>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</si>
  <si>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</si>
  <si>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</si>
  <si>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</si>
  <si>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</si>
  <si>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</si>
  <si>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</si>
  <si>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</si>
  <si>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</si>
  <si>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</si>
  <si>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</si>
  <si>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</si>
  <si>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</si>
  <si>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</si>
  <si>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</si>
  <si>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</si>
  <si>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</si>
  <si>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</si>
  <si>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</si>
  <si>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</si>
  <si>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</si>
  <si>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</si>
  <si>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</si>
  <si>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</si>
  <si>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</si>
  <si>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</si>
  <si>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</si>
  <si>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</si>
  <si>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</si>
  <si>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</si>
  <si>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</si>
  <si>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</si>
  <si>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</si>
  <si>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</si>
  <si>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</si>
  <si>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</si>
  <si>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</si>
  <si>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</si>
  <si>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</si>
  <si>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</si>
  <si>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</si>
  <si>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</si>
  <si>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</si>
  <si>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</si>
  <si>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</si>
  <si>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</si>
  <si>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</si>
  <si>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</si>
  <si>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</si>
  <si>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</si>
  <si>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</si>
  <si>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</si>
  <si>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</si>
  <si>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</si>
  <si>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</si>
  <si>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</si>
  <si>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</si>
  <si>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</si>
  <si>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</si>
  <si>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</si>
  <si>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</si>
  <si>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</si>
  <si>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</si>
  <si>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</si>
  <si>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</si>
  <si>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</si>
  <si>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</si>
  <si>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</si>
  <si>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</si>
  <si>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</si>
  <si>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</si>
  <si>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</si>
  <si>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</si>
  <si>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</si>
  <si>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</si>
  <si>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</si>
  <si>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</si>
  <si>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</si>
  <si>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</si>
  <si>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</si>
  <si>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</si>
  <si>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</si>
  <si>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</si>
  <si>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</si>
  <si>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</si>
  <si>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</si>
  <si>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</si>
  <si>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</si>
  <si>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</si>
  <si>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</si>
  <si>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</si>
  <si>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</si>
  <si>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</si>
  <si>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</si>
  <si>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</si>
  <si>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</si>
  <si>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</si>
  <si>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</si>
  <si>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</si>
  <si>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</si>
  <si>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</si>
  <si>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</si>
  <si>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</si>
  <si>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</si>
  <si>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</si>
  <si>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</si>
  <si>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</si>
  <si>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</si>
  <si>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</si>
  <si>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</si>
  <si>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</si>
  <si>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</si>
  <si>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</si>
  <si>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</si>
  <si>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</si>
  <si>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</si>
  <si>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</si>
  <si>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</si>
  <si>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</si>
  <si>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</si>
  <si>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</si>
  <si>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</si>
  <si>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</si>
  <si>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</si>
  <si>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</si>
  <si>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</si>
  <si>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</si>
  <si>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</si>
  <si>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</si>
  <si>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</si>
  <si>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</si>
  <si>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</si>
  <si>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</si>
  <si>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</si>
  <si>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</si>
  <si>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</si>
  <si>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</si>
  <si>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</si>
  <si>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</si>
  <si>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</si>
  <si>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</si>
  <si>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</si>
  <si>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</si>
  <si>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</si>
  <si>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</si>
  <si>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</si>
  <si>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</si>
  <si>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</si>
  <si>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</si>
  <si>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</si>
  <si>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</si>
  <si>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</si>
  <si>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</si>
  <si>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</si>
  <si>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</si>
  <si>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</si>
  <si>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</si>
  <si>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</si>
  <si>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</si>
  <si>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</si>
  <si>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</si>
  <si>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</si>
  <si>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</si>
  <si>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</si>
  <si>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</si>
  <si>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</si>
  <si>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</si>
  <si>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</si>
  <si>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</si>
  <si>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</si>
  <si>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</si>
  <si>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</si>
  <si>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</si>
  <si>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</si>
  <si>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</si>
  <si>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</si>
  <si>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</si>
  <si>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</si>
  <si>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</si>
  <si>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</si>
  <si>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</si>
  <si>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</si>
  <si>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</si>
  <si>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</si>
  <si>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</si>
  <si>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</si>
  <si>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</si>
  <si>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</si>
  <si>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</si>
  <si>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</si>
  <si>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</si>
  <si>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</si>
  <si>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</si>
  <si>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</si>
  <si>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</si>
  <si>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</si>
  <si>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</si>
  <si>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</si>
  <si>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</si>
  <si>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</si>
  <si>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</si>
  <si>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</si>
  <si>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</si>
  <si>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</si>
  <si>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</si>
  <si>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</si>
  <si>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</si>
  <si>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</si>
  <si>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</si>
  <si>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</si>
  <si>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</si>
  <si>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</si>
  <si>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</si>
  <si>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</si>
  <si>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</si>
  <si>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</si>
  <si>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</si>
  <si>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</si>
  <si>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</si>
  <si>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</si>
  <si>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</si>
  <si>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</si>
  <si>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</si>
  <si>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</si>
  <si>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</si>
  <si>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</si>
  <si>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</si>
  <si>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</si>
  <si>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</si>
  <si>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</si>
  <si>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</si>
  <si>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</si>
  <si>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</si>
  <si>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</si>
  <si>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</si>
  <si>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</si>
  <si>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</si>
  <si>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</si>
  <si>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</si>
  <si>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</si>
  <si>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</si>
  <si>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</si>
  <si>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</si>
  <si>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</si>
  <si>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</si>
  <si>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</si>
  <si>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</si>
  <si>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</si>
  <si>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</si>
  <si>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</si>
  <si>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</si>
  <si>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</si>
  <si>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</si>
  <si>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</si>
  <si>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</si>
  <si>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</si>
  <si>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</si>
  <si>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</si>
  <si>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</si>
  <si>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</si>
  <si>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</si>
  <si>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</si>
  <si>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</si>
  <si>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</si>
  <si>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</si>
  <si>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</si>
  <si>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</si>
  <si>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</si>
  <si>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</si>
  <si>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</si>
  <si>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</si>
  <si>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</si>
  <si>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</si>
  <si>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</si>
  <si>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</si>
  <si>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</si>
  <si>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</si>
  <si>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</si>
  <si>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</si>
  <si>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</si>
  <si>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</si>
  <si>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</si>
  <si>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</si>
  <si>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</si>
  <si>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</si>
  <si>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</si>
  <si>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</si>
  <si>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</si>
  <si>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</si>
  <si>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</si>
  <si>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</si>
  <si>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</si>
  <si>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</si>
  <si>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</si>
  <si>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</si>
  <si>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</si>
  <si>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</si>
  <si>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</si>
  <si>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</si>
  <si>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</si>
  <si>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</si>
  <si>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</si>
  <si>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</si>
  <si>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</si>
  <si>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</si>
  <si>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</si>
  <si>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</si>
  <si>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</si>
  <si>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</si>
  <si>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</si>
  <si>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</si>
  <si>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</si>
  <si>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</si>
  <si>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</si>
  <si>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</si>
  <si>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</si>
  <si>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</si>
  <si>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</si>
  <si>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</si>
  <si>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</si>
  <si>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</si>
  <si>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</si>
  <si>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</si>
  <si>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</si>
  <si>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</si>
  <si>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</si>
  <si>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</si>
  <si>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</si>
  <si>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</si>
  <si>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</si>
  <si>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</si>
  <si>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</si>
  <si>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</si>
  <si>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</si>
  <si>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</si>
  <si>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</si>
  <si>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</si>
  <si>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</si>
  <si>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</si>
  <si>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</si>
  <si>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</si>
  <si>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</si>
  <si>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</si>
  <si>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</si>
  <si>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</si>
  <si>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</si>
  <si>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</si>
  <si>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</si>
  <si>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</si>
  <si>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</si>
  <si>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</si>
  <si>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</si>
  <si>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</si>
  <si>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</si>
  <si>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</si>
  <si>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</si>
  <si>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</si>
  <si>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</si>
  <si>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</si>
  <si>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</si>
  <si>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</si>
  <si>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</si>
  <si>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</si>
  <si>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</si>
  <si>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</si>
  <si>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</si>
  <si>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</si>
  <si>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</si>
  <si>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</si>
  <si>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</si>
  <si>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</si>
  <si>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</si>
  <si>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</si>
  <si>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</si>
  <si>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</si>
  <si>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</si>
  <si>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</si>
  <si>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</si>
  <si>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</si>
  <si>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</si>
  <si>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</si>
  <si>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</si>
  <si>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</si>
  <si>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</si>
  <si>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</si>
  <si>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</si>
  <si>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</si>
  <si>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</si>
  <si>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</si>
  <si>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</si>
  <si>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</si>
  <si>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</si>
  <si>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</si>
  <si>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</si>
  <si>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</si>
  <si>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</si>
  <si>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</si>
  <si>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</si>
  <si>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</si>
  <si>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</si>
  <si>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</si>
  <si>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</si>
  <si>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</si>
  <si>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</si>
  <si>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</si>
  <si>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</si>
  <si>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</si>
  <si>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</si>
  <si>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</si>
  <si>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</si>
  <si>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</si>
  <si>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</si>
  <si>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</si>
  <si>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</si>
  <si>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</si>
  <si>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</si>
  <si>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</si>
  <si>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</si>
  <si>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</si>
  <si>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</si>
  <si>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</si>
  <si>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</si>
  <si>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</si>
  <si>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</si>
  <si>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</si>
  <si>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</si>
  <si>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</si>
  <si>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</si>
  <si>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</si>
  <si>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</si>
  <si>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</si>
  <si>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</si>
  <si>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</si>
  <si>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</si>
  <si>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</si>
  <si>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</si>
  <si>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</si>
  <si>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</si>
  <si>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</si>
  <si>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</si>
  <si>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</si>
  <si>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</si>
  <si>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</si>
  <si>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</si>
  <si>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</si>
  <si>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</si>
  <si>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</si>
  <si>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</si>
  <si>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</si>
  <si>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</si>
  <si>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</si>
  <si>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</si>
  <si>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</si>
  <si>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</si>
  <si>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</si>
  <si>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</si>
  <si>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</si>
  <si>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</si>
  <si>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</si>
  <si>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</si>
  <si>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</si>
  <si>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</si>
  <si>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</si>
  <si>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</si>
  <si>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</si>
  <si>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</si>
  <si>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</si>
  <si>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</si>
  <si>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</si>
  <si>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</si>
  <si>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</si>
  <si>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</si>
  <si>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</si>
  <si>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</si>
  <si>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</si>
  <si>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</si>
  <si>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</si>
  <si>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</si>
  <si>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</si>
  <si>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</si>
  <si>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</si>
  <si>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</si>
  <si>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</si>
  <si>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</si>
  <si>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</si>
  <si>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</si>
  <si>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</si>
  <si>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</si>
  <si>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</si>
  <si>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</si>
  <si>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</si>
  <si>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</si>
  <si>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</si>
  <si>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</si>
  <si>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</si>
  <si>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</si>
  <si>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</si>
  <si>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</si>
  <si>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</si>
  <si>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</si>
  <si>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</si>
  <si>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</si>
  <si>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</si>
  <si>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</si>
  <si>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</si>
  <si>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</si>
  <si>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</si>
  <si>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</si>
  <si>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</si>
  <si>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</si>
  <si>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</si>
  <si>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</si>
  <si>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</si>
  <si>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</si>
  <si>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</si>
  <si>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</si>
  <si>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</si>
  <si>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</si>
  <si>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</si>
  <si>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</si>
  <si>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</si>
  <si>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</si>
  <si>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</si>
  <si>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</si>
  <si>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</si>
  <si>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</si>
  <si>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</si>
  <si>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</si>
  <si>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</si>
  <si>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</si>
  <si>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</si>
  <si>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</si>
  <si>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</si>
  <si>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</si>
  <si>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</si>
  <si>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</si>
  <si>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</si>
  <si>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</si>
  <si>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</si>
  <si>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</si>
  <si>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</si>
  <si>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</si>
  <si>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</si>
  <si>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</si>
  <si>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</si>
  <si>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</si>
  <si>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</si>
  <si>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</si>
  <si>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</si>
  <si>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</si>
  <si>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</si>
  <si>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</si>
  <si>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</si>
  <si>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</si>
  <si>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</si>
  <si>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</si>
  <si>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</si>
  <si>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</si>
  <si>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</si>
  <si>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</si>
  <si>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</si>
  <si>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</si>
  <si>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</si>
  <si>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</si>
  <si>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</si>
  <si>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</si>
  <si>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</si>
  <si>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</si>
  <si>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</si>
  <si>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</si>
  <si>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</si>
  <si>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</si>
  <si>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</si>
  <si>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</si>
  <si>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</si>
  <si>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</si>
  <si>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</si>
  <si>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</si>
  <si>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</si>
  <si>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</si>
  <si>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</si>
  <si>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</si>
  <si>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</si>
  <si>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</si>
  <si>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</si>
  <si>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</si>
  <si>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</si>
  <si>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</si>
  <si>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</si>
  <si>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</si>
  <si>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</si>
  <si>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</si>
  <si>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</si>
  <si>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</si>
  <si>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</si>
  <si>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</si>
  <si>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</si>
  <si>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</si>
  <si>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</si>
  <si>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</si>
  <si>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</si>
  <si>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</si>
  <si>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</si>
  <si>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</si>
  <si>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</si>
  <si>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</si>
  <si>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</si>
  <si>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</si>
  <si>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</si>
  <si>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</si>
  <si>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</si>
  <si>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</si>
  <si>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</si>
  <si>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</si>
  <si>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</si>
  <si>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</si>
  <si>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</si>
  <si>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</si>
  <si>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</si>
  <si>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</si>
  <si>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</si>
  <si>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</si>
  <si>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</si>
  <si>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</si>
  <si>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</si>
  <si>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</si>
  <si>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</si>
  <si>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</si>
  <si>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</si>
  <si>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</si>
  <si>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</si>
  <si>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</si>
  <si>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</si>
  <si>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</si>
  <si>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</si>
  <si>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</si>
  <si>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</si>
  <si>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</si>
  <si>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</si>
  <si>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</si>
  <si>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</si>
  <si>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</si>
  <si>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</si>
  <si>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</si>
  <si>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</si>
  <si>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</si>
  <si>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</si>
  <si>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</si>
  <si>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</si>
  <si>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</si>
  <si>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</si>
  <si>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</si>
  <si>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</si>
  <si>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</si>
  <si>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</si>
  <si>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</si>
  <si>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</si>
  <si>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</si>
  <si>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</si>
  <si>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</si>
  <si>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</si>
  <si>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</si>
  <si>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</si>
  <si>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</si>
  <si>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</si>
  <si>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</si>
  <si>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</si>
  <si>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</si>
  <si>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</si>
  <si>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</si>
  <si>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</si>
  <si>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</si>
  <si>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</si>
  <si>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</si>
  <si>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</si>
  <si>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</si>
  <si>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</si>
  <si>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</si>
  <si>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</si>
  <si>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</si>
  <si>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</si>
  <si>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</si>
  <si>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</si>
  <si>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</si>
  <si>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</si>
  <si>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</si>
  <si>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</si>
  <si>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</si>
  <si>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</si>
  <si>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</si>
  <si>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</si>
  <si>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</si>
  <si>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</si>
  <si>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</si>
  <si>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</si>
  <si>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</si>
  <si>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</si>
  <si>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</si>
  <si>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</si>
  <si>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</si>
  <si>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</si>
  <si>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</si>
  <si>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</si>
  <si>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</si>
  <si>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</si>
  <si>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</si>
  <si>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</si>
  <si>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</si>
  <si>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</si>
  <si>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</si>
  <si>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</si>
  <si>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</si>
  <si>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</si>
  <si>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</si>
  <si>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</si>
  <si>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</si>
  <si>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</si>
  <si>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</si>
  <si>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</si>
  <si>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</si>
  <si>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</si>
  <si>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</si>
  <si>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</si>
  <si>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</si>
  <si>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</si>
  <si>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</si>
  <si>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</si>
  <si>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</si>
  <si>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</si>
  <si>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</si>
  <si>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</si>
  <si>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</si>
  <si>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</si>
  <si>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</si>
  <si>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</si>
  <si>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</si>
  <si>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</si>
  <si>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</si>
  <si>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</si>
  <si>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</si>
  <si>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</si>
  <si>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</si>
  <si>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</si>
  <si>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</si>
  <si>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</si>
  <si>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</si>
  <si>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</si>
  <si>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</si>
  <si>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</si>
  <si>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</si>
  <si>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</si>
  <si>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</si>
  <si>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</si>
  <si>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</si>
  <si>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</si>
  <si>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</si>
  <si>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</si>
  <si>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</si>
  <si>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</si>
  <si>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</si>
  <si>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</si>
  <si>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</si>
  <si>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</si>
  <si>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</si>
  <si>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</si>
  <si>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</si>
  <si>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</si>
  <si>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</si>
  <si>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</si>
  <si>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</si>
  <si>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</si>
  <si>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</si>
  <si>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</si>
  <si>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</si>
  <si>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</si>
  <si>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</si>
  <si>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</si>
  <si>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</si>
  <si>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</si>
  <si>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</si>
  <si>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</si>
  <si>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</si>
  <si>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</si>
  <si>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</si>
  <si>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</si>
  <si>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</si>
  <si>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</si>
  <si>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</si>
  <si>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</si>
  <si>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</si>
  <si>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</si>
  <si>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</si>
  <si>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</si>
  <si>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</si>
  <si>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</si>
  <si>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</si>
  <si>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</si>
  <si>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</si>
  <si>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</si>
  <si>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</si>
  <si>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</si>
  <si>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</si>
  <si>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</si>
  <si>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</si>
  <si>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</si>
  <si>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</si>
  <si>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</si>
  <si>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</si>
  <si>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</si>
  <si>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</si>
  <si>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</si>
  <si>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</si>
  <si>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</si>
  <si>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</si>
  <si>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</si>
  <si>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</si>
  <si>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</si>
  <si>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</si>
  <si>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</si>
  <si>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</si>
  <si>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</si>
  <si>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</si>
  <si>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</si>
  <si>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</si>
  <si>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</si>
  <si>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</si>
  <si>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</si>
  <si>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</si>
  <si>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</si>
  <si>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</si>
  <si>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</si>
  <si>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</si>
  <si>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</si>
  <si>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</si>
  <si>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</si>
  <si>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</si>
  <si>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</si>
  <si>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</si>
  <si>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</si>
  <si>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</si>
  <si>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</si>
  <si>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</si>
  <si>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</si>
  <si>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</si>
  <si>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</si>
  <si>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</si>
  <si>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</si>
  <si>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</si>
  <si>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</si>
  <si>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</si>
  <si>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</si>
  <si>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</si>
  <si>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</si>
  <si>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</si>
  <si>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</si>
  <si>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</si>
  <si>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</si>
  <si>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</si>
  <si>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</si>
  <si>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</si>
  <si>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</si>
  <si>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</si>
  <si>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</si>
  <si>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</si>
  <si>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</si>
  <si>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</si>
  <si>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</si>
  <si>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</si>
  <si>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</si>
  <si>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</si>
  <si>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</si>
  <si>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</si>
  <si>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</si>
  <si>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</si>
  <si>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</si>
  <si>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</si>
  <si>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</si>
  <si>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</si>
  <si>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</si>
  <si>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</si>
  <si>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</si>
  <si>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</si>
  <si>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</si>
  <si>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</si>
  <si>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</si>
  <si>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</si>
  <si>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</si>
  <si>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</si>
  <si>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</si>
  <si>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</si>
  <si>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</si>
  <si>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</si>
  <si>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</si>
  <si>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</si>
  <si>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</si>
  <si>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</si>
  <si>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</si>
  <si>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</si>
  <si>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</si>
  <si>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</si>
  <si>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</si>
  <si>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</si>
  <si>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</si>
  <si>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</si>
  <si>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</si>
  <si>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</si>
  <si>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</si>
  <si>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</si>
  <si>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</si>
  <si>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</si>
  <si>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</si>
  <si>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</si>
  <si>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</si>
  <si>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</si>
  <si>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</si>
  <si>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</si>
  <si>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</si>
  <si>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</si>
  <si>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</si>
  <si>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</si>
  <si>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</si>
  <si>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</si>
  <si>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</si>
  <si>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</si>
  <si>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</si>
  <si>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</si>
  <si>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</si>
  <si>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</si>
  <si>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</si>
  <si>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</si>
  <si>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</si>
  <si>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</si>
  <si>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</si>
  <si>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</si>
  <si>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</si>
  <si>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</si>
  <si>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</si>
  <si>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</si>
  <si>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</si>
  <si>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</si>
  <si>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</si>
  <si>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</si>
  <si>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</si>
  <si>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</si>
  <si>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</si>
  <si>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</si>
  <si>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</si>
  <si>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</si>
  <si>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</si>
  <si>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</si>
  <si>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</si>
  <si>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</si>
  <si>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</si>
  <si>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</si>
  <si>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</si>
  <si>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</si>
  <si>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</si>
  <si>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</si>
  <si>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</si>
  <si>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</si>
  <si>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</si>
  <si>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</si>
  <si>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</si>
  <si>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</si>
  <si>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</si>
  <si>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</si>
  <si>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</si>
  <si>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</si>
  <si>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</si>
  <si>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</si>
  <si>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</si>
  <si>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</si>
  <si>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</si>
  <si>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</si>
  <si>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</si>
  <si>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</si>
  <si>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</si>
  <si>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</si>
  <si>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</si>
  <si>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</si>
  <si>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</si>
  <si>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</si>
  <si>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</si>
  <si>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</si>
  <si>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</si>
  <si>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</si>
  <si>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</si>
  <si>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</si>
  <si>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</si>
  <si>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</si>
  <si>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</si>
  <si>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</si>
  <si>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</si>
  <si>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</si>
  <si>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</si>
  <si>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</si>
  <si>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</si>
  <si>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</si>
  <si>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</si>
  <si>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</si>
  <si>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</si>
  <si>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</si>
  <si>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</si>
  <si>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</si>
  <si>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</si>
  <si>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</si>
  <si>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</si>
  <si>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</si>
  <si>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</si>
  <si>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</si>
  <si>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</si>
  <si>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</si>
  <si>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</si>
  <si>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</si>
  <si>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</si>
  <si>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</si>
  <si>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</si>
  <si>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</si>
  <si>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</si>
  <si>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</si>
  <si>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</si>
  <si>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</si>
  <si>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</si>
  <si>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</si>
  <si>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</si>
  <si>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</si>
  <si>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</si>
  <si>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</si>
  <si>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</si>
  <si>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</si>
  <si>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</si>
  <si>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</si>
  <si>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</si>
  <si>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</si>
  <si>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</si>
  <si>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</si>
  <si>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</si>
  <si>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</si>
  <si>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</si>
  <si>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</si>
  <si>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</si>
  <si>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</si>
  <si>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</si>
  <si>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</si>
  <si>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</si>
  <si>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</si>
  <si>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</si>
  <si>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</si>
  <si>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</si>
  <si>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</si>
  <si>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</si>
  <si>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</si>
  <si>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</si>
  <si>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</si>
  <si>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</si>
  <si>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</si>
  <si>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</si>
  <si>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</si>
  <si>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</si>
  <si>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</si>
  <si>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</si>
  <si>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</si>
  <si>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</si>
  <si>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</si>
  <si>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</si>
  <si>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</si>
  <si>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</si>
  <si>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</si>
  <si>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</si>
  <si>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</si>
  <si>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</si>
  <si>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</si>
  <si>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</si>
  <si>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</si>
  <si>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</si>
  <si>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</si>
  <si>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</si>
  <si>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</si>
  <si>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</si>
  <si>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</si>
  <si>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</si>
  <si>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</si>
  <si>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</si>
  <si>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</si>
  <si>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</si>
  <si>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</si>
  <si>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</si>
  <si>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</si>
  <si>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</si>
  <si>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</si>
  <si>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</si>
  <si>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</si>
  <si>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</si>
  <si>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</si>
  <si>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</si>
  <si>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</si>
  <si>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</si>
  <si>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</si>
  <si>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</si>
  <si>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</si>
  <si>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</si>
  <si>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</si>
  <si>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</si>
  <si>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</si>
  <si>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</si>
  <si>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</si>
  <si>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</si>
  <si>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</si>
  <si>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</si>
  <si>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</si>
  <si>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</si>
  <si>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</si>
  <si>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</si>
  <si>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</si>
  <si>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</si>
  <si>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</si>
  <si>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</si>
  <si>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</si>
  <si>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</si>
  <si>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</si>
  <si>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</si>
  <si>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</si>
  <si>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</si>
  <si>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</si>
  <si>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</si>
  <si>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</si>
  <si>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</si>
  <si>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</si>
  <si>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</si>
  <si>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</si>
  <si>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</si>
  <si>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</si>
  <si>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</si>
  <si>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</si>
  <si>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</si>
  <si>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</si>
  <si>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</si>
  <si>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</si>
  <si>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</si>
  <si>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</si>
  <si>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</si>
  <si>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</si>
  <si>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</si>
  <si>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</si>
  <si>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</si>
  <si>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</si>
  <si>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</si>
  <si>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</si>
  <si>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</si>
  <si>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</si>
  <si>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</si>
  <si>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</si>
  <si>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</si>
  <si>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</si>
  <si>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</si>
  <si>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</si>
  <si>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</si>
  <si>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</si>
  <si>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</si>
  <si>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</si>
  <si>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</si>
  <si>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</si>
  <si>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</si>
  <si>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</si>
  <si>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</si>
  <si>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</si>
  <si>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</si>
  <si>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</si>
  <si>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</si>
  <si>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</si>
  <si>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</si>
  <si>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</si>
  <si>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</si>
  <si>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</si>
  <si>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</si>
  <si>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</si>
  <si>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</si>
  <si>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</si>
  <si>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</si>
  <si>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</si>
  <si>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</si>
  <si>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</si>
  <si>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</si>
  <si>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</si>
  <si>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</si>
  <si>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</si>
  <si>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</si>
  <si>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</si>
  <si>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</si>
  <si>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</si>
  <si>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</si>
  <si>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</si>
  <si>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</si>
  <si>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</si>
  <si>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</si>
  <si>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</si>
  <si>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</si>
  <si>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</si>
  <si>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</si>
  <si>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</si>
  <si>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</si>
  <si>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</si>
  <si>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</si>
  <si>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</si>
  <si>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</si>
  <si>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</si>
  <si>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</si>
  <si>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</si>
  <si>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</si>
  <si>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</si>
  <si>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</si>
  <si>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</si>
  <si>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</si>
  <si>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</si>
  <si>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</si>
  <si>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</si>
  <si>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</si>
  <si>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</si>
  <si>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</si>
  <si>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</si>
  <si>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</si>
  <si>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</si>
  <si>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</si>
  <si>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</si>
  <si>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</si>
  <si>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</si>
  <si>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</si>
  <si>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</si>
  <si>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</si>
  <si>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</si>
  <si>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</si>
  <si>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</si>
  <si>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</si>
  <si>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</si>
  <si>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</si>
  <si>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</si>
  <si>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</si>
  <si>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</si>
  <si>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</si>
  <si>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</si>
  <si>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</si>
  <si>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</si>
  <si>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</si>
  <si>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</si>
  <si>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</si>
  <si>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</si>
  <si>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</si>
  <si>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</si>
  <si>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</si>
  <si>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</si>
  <si>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</si>
  <si>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</si>
  <si>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</si>
  <si>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</si>
  <si>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</si>
  <si>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</si>
  <si>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</si>
  <si>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</si>
  <si>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</si>
  <si>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</si>
  <si>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</si>
  <si>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</si>
  <si>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</si>
  <si>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</si>
  <si>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</si>
  <si>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</si>
  <si>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</si>
  <si>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</si>
  <si>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</si>
  <si>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</si>
  <si>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</si>
  <si>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</si>
  <si>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</si>
  <si>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</si>
  <si>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</si>
  <si>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</si>
  <si>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</si>
  <si>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</si>
  <si>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</si>
  <si>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</si>
  <si>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</si>
  <si>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</si>
  <si>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</si>
  <si>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</si>
  <si>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</si>
  <si>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</si>
  <si>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</si>
  <si>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</si>
  <si>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</si>
  <si>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</si>
  <si>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</si>
  <si>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</si>
  <si>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</si>
  <si>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</si>
  <si>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</si>
  <si>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</si>
  <si>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</si>
  <si>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</si>
  <si>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</si>
  <si>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</si>
  <si>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</si>
  <si>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</si>
  <si>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</si>
  <si>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</si>
  <si>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</si>
  <si>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</si>
  <si>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</si>
  <si>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</si>
  <si>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</si>
  <si>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</si>
  <si>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</si>
  <si>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</si>
  <si>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</si>
  <si>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</si>
  <si>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</si>
  <si>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</si>
  <si>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</si>
  <si>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</si>
  <si>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</si>
  <si>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</si>
  <si>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</si>
  <si>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</si>
  <si>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</si>
  <si>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</si>
  <si>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</si>
  <si>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</si>
  <si>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</si>
  <si>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</si>
  <si>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</si>
  <si>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</si>
  <si>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</si>
  <si>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</si>
  <si>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</si>
  <si>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</si>
  <si>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</si>
  <si>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</si>
  <si>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</si>
  <si>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</si>
  <si>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</si>
  <si>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</si>
  <si>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</si>
  <si>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</si>
  <si>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</si>
  <si>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</si>
  <si>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</si>
  <si>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</si>
  <si>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</si>
  <si>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</si>
  <si>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</si>
  <si>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</si>
  <si>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</si>
  <si>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</si>
  <si>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</si>
  <si>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</si>
  <si>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</si>
  <si>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</si>
  <si>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</si>
  <si>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</si>
  <si>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</si>
  <si>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</si>
  <si>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</si>
  <si>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</si>
  <si>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</si>
  <si>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</si>
  <si>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</si>
  <si>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</si>
  <si>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</si>
  <si>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</si>
  <si>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</si>
  <si>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</si>
  <si>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</si>
  <si>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</si>
  <si>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</si>
  <si>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</si>
  <si>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</si>
  <si>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</si>
  <si>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</si>
  <si>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</si>
  <si>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</si>
  <si>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</si>
  <si>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</si>
  <si>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</si>
  <si>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</si>
  <si>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</si>
  <si>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</si>
  <si>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</si>
  <si>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</si>
  <si>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</si>
  <si>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</si>
  <si>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</si>
  <si>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</si>
  <si>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</si>
  <si>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</si>
  <si>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</si>
  <si>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</si>
  <si>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</si>
  <si>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</si>
  <si>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</si>
  <si>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</si>
  <si>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</si>
  <si>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</si>
  <si>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</si>
  <si>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</si>
  <si>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</si>
  <si>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</si>
  <si>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</si>
  <si>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</si>
  <si>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</si>
  <si>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</si>
  <si>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</si>
  <si>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</si>
  <si>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</si>
  <si>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</si>
  <si>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</si>
  <si>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</si>
  <si>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</si>
  <si>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</si>
  <si>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</si>
  <si>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</si>
  <si>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</si>
  <si>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</si>
  <si>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</si>
  <si>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</si>
  <si>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</si>
  <si>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</si>
  <si>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</si>
  <si>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</si>
  <si>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</si>
  <si>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</si>
  <si>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</si>
  <si>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</si>
  <si>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</si>
  <si>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</si>
  <si>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</si>
  <si>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</si>
  <si>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</si>
  <si>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</si>
  <si>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</si>
  <si>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</si>
  <si>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</si>
  <si>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</si>
  <si>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</si>
  <si>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</si>
  <si>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</si>
  <si>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</si>
  <si>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</si>
  <si>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</si>
  <si>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</si>
  <si>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</si>
  <si>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</si>
  <si>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</si>
  <si>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</si>
  <si>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</si>
  <si>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</si>
  <si>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</si>
  <si>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</si>
  <si>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</si>
  <si>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</si>
  <si>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</si>
  <si>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</si>
  <si>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</si>
  <si>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</si>
  <si>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</si>
  <si>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</si>
  <si>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</si>
  <si>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</si>
  <si>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</si>
  <si>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</si>
  <si>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</si>
  <si>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</si>
  <si>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</si>
  <si>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</si>
  <si>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</si>
  <si>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</si>
  <si>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</si>
  <si>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</si>
  <si>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</si>
  <si>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</si>
  <si>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</si>
  <si>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</si>
  <si>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</si>
  <si>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</si>
  <si>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</si>
  <si>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</si>
  <si>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</si>
  <si>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</si>
  <si>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</si>
  <si>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</si>
  <si>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</si>
  <si>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</si>
  <si>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</si>
  <si>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</si>
  <si>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</si>
  <si>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</si>
  <si>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</si>
  <si>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</si>
  <si>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</si>
  <si>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</si>
  <si>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</si>
  <si>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</si>
  <si>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</si>
  <si>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</si>
  <si>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</si>
  <si>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</si>
  <si>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</si>
  <si>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</si>
  <si>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</si>
  <si>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</si>
  <si>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</si>
  <si>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</si>
  <si>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</si>
  <si>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</si>
  <si>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</si>
  <si>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</si>
  <si>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</si>
  <si>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</si>
  <si>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</si>
  <si>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</si>
  <si>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</si>
  <si>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</si>
  <si>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</si>
  <si>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</si>
  <si>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</si>
  <si>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</si>
  <si>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</si>
  <si>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</si>
  <si>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</si>
  <si>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</si>
  <si>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</si>
  <si>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</si>
  <si>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</si>
  <si>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</si>
  <si>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</si>
  <si>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</si>
  <si>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</si>
  <si>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</si>
  <si>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</si>
  <si>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</si>
  <si>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</si>
  <si>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</si>
  <si>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</si>
  <si>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</si>
  <si>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</si>
  <si>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</si>
  <si>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</si>
  <si>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</si>
  <si>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</si>
  <si>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</si>
  <si>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</si>
  <si>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</si>
  <si>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</si>
  <si>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</si>
  <si>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</si>
  <si>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</si>
  <si>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</si>
  <si>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</si>
  <si>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</si>
  <si>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</si>
  <si>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</si>
  <si>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</si>
  <si>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</si>
  <si>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</si>
  <si>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</si>
  <si>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</si>
  <si>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</si>
  <si>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</si>
  <si>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</si>
  <si>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</si>
  <si>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</si>
  <si>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</si>
  <si>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</si>
  <si>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</si>
  <si>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</si>
  <si>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</si>
  <si>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</si>
  <si>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</si>
  <si>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</si>
  <si>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</si>
  <si>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</si>
  <si>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</si>
  <si>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</si>
  <si>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</si>
  <si>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</si>
  <si>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</si>
  <si>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</si>
  <si>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</si>
  <si>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</si>
  <si>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</si>
  <si>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</si>
  <si>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</si>
  <si>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</si>
  <si>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</si>
  <si>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</si>
  <si>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</si>
  <si>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</si>
  <si>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</si>
  <si>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</si>
  <si>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</si>
  <si>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</si>
  <si>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</si>
  <si>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</si>
  <si>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</si>
  <si>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</si>
  <si>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</si>
  <si>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</si>
  <si>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</si>
  <si>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</si>
  <si>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</si>
  <si>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</si>
  <si>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</si>
  <si>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</si>
  <si>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</si>
  <si>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</si>
  <si>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</si>
  <si>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</si>
  <si>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</si>
  <si>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</si>
  <si>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</si>
  <si>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</si>
  <si>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</si>
  <si>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</si>
  <si>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</si>
  <si>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</si>
  <si>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</si>
  <si>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</si>
  <si>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</si>
  <si>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</si>
  <si>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</si>
  <si>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</si>
  <si>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</si>
  <si>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</si>
  <si>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</si>
  <si>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</si>
  <si>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</si>
  <si>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</si>
  <si>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</si>
  <si>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</si>
  <si>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</si>
  <si>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</si>
  <si>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</si>
  <si>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</si>
  <si>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</si>
  <si>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</si>
  <si>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</si>
  <si>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</si>
  <si>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</si>
  <si>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</si>
  <si>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</si>
  <si>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</si>
  <si>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</si>
  <si>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</si>
  <si>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</si>
  <si>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</si>
  <si>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</si>
  <si>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</si>
  <si>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</si>
  <si>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</si>
  <si>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</si>
  <si>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</si>
  <si>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</si>
  <si>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</si>
  <si>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</si>
  <si>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</si>
  <si>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</si>
  <si>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</si>
  <si>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</si>
  <si>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</si>
  <si>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</si>
  <si>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</si>
  <si>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</si>
  <si>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</si>
  <si>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</si>
  <si>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</si>
  <si>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</si>
  <si>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</si>
  <si>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</si>
  <si>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</si>
  <si>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</si>
  <si>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</si>
  <si>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</si>
  <si>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</si>
  <si>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</si>
  <si>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</si>
  <si>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</si>
  <si>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</si>
  <si>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</si>
  <si>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</si>
  <si>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</si>
  <si>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</si>
  <si>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</si>
  <si>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</si>
  <si>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</si>
  <si>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</si>
  <si>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</si>
  <si>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</si>
  <si>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</si>
  <si>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</si>
  <si>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</si>
  <si>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</si>
  <si>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</si>
  <si>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</si>
  <si>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</si>
  <si>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</si>
  <si>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</si>
  <si>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</si>
  <si>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</si>
  <si>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</si>
  <si>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</si>
  <si>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</si>
  <si>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</si>
  <si>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</si>
  <si>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</si>
  <si>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</si>
  <si>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</si>
  <si>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</si>
  <si>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</si>
  <si>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</si>
  <si>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</si>
  <si>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</si>
  <si>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</si>
  <si>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</si>
  <si>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</si>
  <si>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</si>
  <si>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</si>
  <si>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</si>
  <si>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</si>
  <si>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</si>
  <si>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</si>
  <si>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</si>
  <si>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</si>
  <si>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</si>
  <si>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</si>
  <si>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</si>
  <si>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</si>
  <si>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</si>
  <si>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</si>
  <si>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</si>
  <si>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</si>
  <si>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</si>
  <si>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</si>
  <si>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</si>
  <si>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</si>
  <si>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</si>
  <si>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</si>
  <si>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</si>
  <si>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</si>
  <si>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</si>
  <si>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</si>
  <si>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</si>
  <si>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</si>
  <si>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</si>
  <si>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</si>
  <si>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</si>
  <si>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</si>
  <si>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</si>
  <si>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</si>
  <si>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</si>
  <si>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</si>
  <si>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</si>
  <si>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</si>
  <si>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</si>
  <si>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</si>
  <si>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</si>
  <si>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</si>
  <si>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</si>
  <si>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</si>
  <si>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</si>
  <si>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</si>
  <si>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</si>
  <si>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</si>
  <si>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</si>
  <si>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</si>
  <si>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</si>
  <si>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</si>
  <si>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</si>
  <si>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</si>
  <si>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</si>
  <si>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</si>
  <si>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</si>
  <si>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</si>
  <si>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</si>
  <si>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</si>
  <si>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</si>
  <si>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</si>
  <si>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</si>
  <si>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</si>
  <si>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</si>
  <si>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</si>
  <si>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</si>
  <si>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</si>
  <si>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</si>
  <si>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</si>
  <si>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</si>
  <si>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</si>
  <si>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</si>
  <si>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</si>
  <si>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</si>
  <si>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</si>
  <si>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</si>
  <si>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</si>
  <si>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</si>
  <si>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</si>
  <si>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</si>
  <si>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</si>
  <si>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</si>
  <si>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</si>
  <si>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</si>
  <si>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</si>
  <si>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</si>
  <si>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</si>
  <si>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</si>
  <si>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</si>
  <si>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</si>
  <si>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</si>
  <si>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</si>
  <si>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</si>
  <si>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</si>
  <si>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</si>
  <si>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</si>
  <si>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</si>
  <si>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</si>
  <si>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</si>
  <si>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</si>
  <si>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</si>
  <si>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</si>
  <si>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</si>
  <si>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</si>
  <si>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</si>
  <si>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</si>
  <si>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</si>
  <si>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</si>
  <si>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</si>
  <si>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</si>
  <si>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</si>
  <si>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</si>
  <si>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</si>
  <si>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</si>
  <si>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</si>
  <si>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</si>
  <si>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</si>
  <si>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</si>
  <si>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</si>
  <si>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</si>
  <si>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</si>
  <si>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</si>
  <si>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</si>
  <si>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</si>
  <si>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</si>
  <si>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</si>
  <si>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</si>
  <si>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</si>
  <si>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</si>
  <si>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</si>
  <si>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</si>
  <si>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</si>
  <si>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</si>
  <si>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</si>
  <si>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</si>
  <si>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</si>
  <si>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</si>
  <si>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</si>
  <si>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</si>
  <si>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</si>
  <si>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</si>
  <si>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</si>
  <si>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</si>
  <si>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</si>
  <si>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</si>
  <si>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</si>
  <si>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</si>
  <si>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</si>
  <si>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</si>
  <si>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</si>
  <si>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</si>
  <si>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</si>
  <si>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</si>
  <si>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</si>
  <si>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</si>
  <si>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</si>
  <si>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</si>
  <si>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</si>
  <si>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</si>
  <si>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</si>
  <si>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</si>
  <si>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</si>
  <si>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</si>
  <si>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</si>
  <si>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</si>
  <si>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</si>
  <si>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</si>
  <si>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</si>
  <si>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</si>
  <si>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</si>
  <si>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</si>
  <si>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</si>
  <si>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</si>
  <si>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</si>
  <si>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</si>
  <si>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</si>
  <si>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</si>
  <si>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</si>
  <si>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</si>
  <si>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</si>
  <si>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</si>
  <si>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</si>
  <si>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</si>
  <si>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</si>
  <si>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</si>
  <si>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</si>
  <si>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</si>
  <si>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</si>
  <si>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</si>
  <si>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</si>
  <si>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</si>
  <si>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</si>
  <si>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</si>
  <si>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</si>
  <si>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</si>
  <si>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</si>
  <si>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</si>
  <si>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</si>
  <si>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</si>
  <si>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</si>
  <si>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</si>
  <si>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</si>
  <si>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</si>
  <si>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</si>
  <si>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</si>
  <si>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</si>
  <si>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</si>
  <si>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</si>
  <si>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</si>
  <si>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</si>
  <si>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</si>
  <si>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</si>
  <si>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</si>
  <si>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</si>
  <si>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</si>
  <si>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</si>
  <si>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</si>
  <si>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</si>
  <si>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</si>
  <si>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</si>
  <si>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</si>
  <si>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</si>
  <si>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</si>
  <si>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</si>
  <si>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</si>
  <si>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</si>
  <si>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</si>
  <si>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</si>
  <si>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</si>
  <si>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</si>
  <si>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</si>
  <si>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</si>
  <si>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</si>
  <si>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</si>
  <si>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</si>
  <si>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</si>
  <si>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</si>
  <si>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</si>
  <si>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</si>
  <si>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</si>
  <si>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</si>
  <si>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</si>
  <si>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</si>
  <si>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</si>
  <si>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</si>
  <si>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</si>
  <si>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</si>
  <si>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</si>
  <si>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</si>
  <si>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</si>
  <si>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</si>
  <si>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</si>
  <si>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</si>
  <si>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</si>
  <si>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</si>
  <si>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</si>
  <si>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</si>
  <si>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</si>
  <si>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</si>
  <si>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</si>
  <si>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</si>
  <si>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</si>
  <si>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</si>
  <si>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</si>
  <si>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</si>
  <si>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</si>
  <si>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</si>
  <si>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</si>
  <si>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</si>
  <si>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</si>
  <si>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</si>
  <si>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</si>
  <si>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</si>
  <si>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</si>
  <si>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</si>
  <si>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</si>
  <si>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</si>
  <si>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</si>
  <si>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</si>
  <si>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</si>
  <si>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</si>
  <si>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</si>
  <si>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</si>
  <si>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</si>
  <si>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</si>
  <si>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</si>
  <si>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</si>
  <si>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</si>
  <si>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</si>
  <si>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</si>
  <si>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</si>
  <si>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</si>
  <si>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</si>
  <si>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</si>
  <si>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</si>
  <si>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</si>
  <si>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</si>
  <si>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</si>
  <si>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</si>
  <si>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</si>
  <si>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</si>
  <si>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</si>
  <si>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</si>
  <si>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</si>
  <si>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</si>
  <si>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</si>
  <si>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</si>
  <si>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</si>
  <si>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</si>
  <si>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</si>
  <si>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</si>
  <si>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</si>
  <si>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</si>
  <si>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</si>
  <si>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</si>
  <si>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</si>
  <si>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</si>
  <si>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</si>
  <si>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</si>
  <si>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</si>
  <si>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</si>
  <si>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</si>
  <si>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</si>
  <si>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</si>
  <si>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</si>
  <si>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</si>
  <si>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</si>
  <si>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</si>
  <si>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</si>
  <si>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</si>
  <si>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</si>
  <si>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</si>
  <si>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</si>
  <si>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</si>
  <si>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</si>
  <si>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</si>
  <si>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</si>
  <si>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</si>
  <si>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</si>
  <si>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</si>
  <si>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</si>
  <si>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</si>
  <si>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</si>
  <si>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</si>
  <si>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</si>
  <si>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</si>
  <si>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</si>
  <si>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</si>
  <si>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</si>
  <si>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</si>
  <si>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</si>
  <si>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</si>
  <si>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</si>
  <si>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</si>
  <si>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</si>
  <si>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</si>
  <si>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</si>
  <si>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</si>
  <si>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</si>
  <si>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</si>
  <si>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</si>
  <si>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</si>
  <si>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</si>
  <si>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</si>
  <si>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</si>
  <si>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</si>
  <si>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</si>
  <si>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</si>
  <si>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</si>
  <si>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</si>
  <si>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</si>
  <si>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</si>
  <si>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</si>
  <si>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</si>
  <si>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</si>
  <si>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</si>
  <si>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</si>
  <si>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</si>
  <si>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</si>
  <si>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</si>
  <si>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</si>
  <si>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</si>
  <si>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</si>
  <si>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</si>
  <si>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</si>
  <si>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</si>
  <si>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</si>
  <si>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</si>
  <si>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</si>
  <si>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</si>
  <si>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</si>
  <si>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</si>
  <si>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</si>
  <si>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</si>
  <si>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</si>
  <si>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</si>
  <si>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</si>
  <si>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</si>
  <si>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</si>
  <si>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</si>
  <si>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</si>
  <si>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</si>
  <si>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</si>
  <si>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</si>
  <si>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</si>
  <si>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</si>
  <si>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</si>
  <si>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</si>
  <si>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</si>
  <si>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</si>
  <si>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</si>
  <si>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</si>
  <si>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</si>
  <si>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</si>
  <si>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</si>
  <si>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</si>
  <si>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</si>
  <si>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</si>
  <si>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</si>
  <si>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</si>
  <si>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</si>
  <si>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</si>
  <si>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</si>
  <si>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</si>
  <si>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</si>
  <si>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</si>
  <si>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</si>
  <si>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</si>
  <si>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</si>
  <si>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</si>
  <si>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</si>
  <si>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</si>
  <si>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</si>
  <si>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</si>
  <si>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</si>
  <si>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</si>
  <si>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</si>
  <si>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</si>
  <si>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</si>
  <si>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</si>
  <si>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</si>
  <si>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</si>
  <si>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</si>
  <si>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</si>
  <si>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</si>
  <si>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</si>
  <si>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</si>
  <si>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</si>
  <si>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</si>
  <si>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</si>
  <si>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</si>
  <si>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</si>
  <si>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</si>
  <si>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</si>
  <si>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</si>
  <si>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</si>
  <si>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</si>
  <si>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</si>
  <si>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</si>
  <si>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</si>
  <si>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</si>
  <si>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</si>
  <si>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</si>
  <si>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</si>
  <si>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</si>
  <si>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</si>
  <si>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</si>
  <si>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</si>
  <si>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</si>
  <si>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</si>
  <si>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</si>
  <si>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</si>
  <si>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</si>
  <si>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</si>
  <si>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</si>
  <si>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</si>
  <si>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</si>
  <si>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</si>
  <si>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</si>
  <si>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</si>
  <si>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</si>
  <si>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</si>
  <si>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</si>
  <si>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</si>
  <si>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</si>
  <si>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</si>
  <si>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</si>
  <si>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</si>
  <si>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</si>
  <si>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</si>
  <si>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</si>
  <si>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</si>
  <si>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</si>
  <si>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</si>
  <si>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</si>
  <si>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</si>
  <si>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</si>
  <si>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</si>
  <si>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</si>
  <si>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</si>
  <si>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</si>
  <si>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</si>
  <si>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</si>
  <si>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</si>
  <si>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</si>
  <si>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</si>
  <si>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</si>
  <si>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</si>
  <si>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</si>
  <si>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</si>
  <si>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</si>
  <si>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</si>
  <si>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</si>
  <si>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</si>
  <si>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</si>
  <si>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</si>
  <si>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</si>
  <si>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</si>
  <si>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</si>
  <si>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</si>
  <si>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</si>
  <si>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</si>
  <si>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</si>
  <si>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</si>
  <si>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</si>
  <si>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</si>
  <si>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</si>
  <si>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</si>
  <si>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</si>
  <si>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</si>
  <si>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</si>
  <si>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</si>
  <si>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</si>
  <si>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</si>
  <si>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</si>
  <si>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</si>
  <si>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</si>
  <si>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</si>
  <si>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</si>
  <si>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</si>
  <si>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</si>
  <si>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</si>
  <si>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</si>
  <si>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</si>
  <si>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</si>
  <si>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</si>
  <si>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</si>
  <si>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</si>
  <si>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</si>
  <si>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</si>
  <si>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</si>
  <si>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</si>
  <si>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</si>
  <si>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</si>
  <si>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</si>
  <si>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</si>
  <si>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</si>
  <si>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</si>
  <si>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</si>
  <si>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</si>
  <si>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</si>
  <si>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</si>
  <si>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</si>
  <si>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</si>
  <si>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</si>
  <si>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</si>
  <si>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</si>
  <si>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</si>
  <si>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</si>
  <si>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</si>
  <si>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</si>
  <si>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</si>
  <si>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</si>
  <si>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</si>
  <si>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</si>
  <si>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</si>
  <si>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</si>
  <si>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</si>
  <si>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</si>
  <si>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</si>
  <si>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</si>
  <si>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</si>
  <si>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</si>
  <si>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</si>
  <si>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</si>
  <si>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</si>
  <si>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</si>
  <si>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</si>
  <si>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</si>
  <si>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</si>
  <si>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</si>
  <si>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</si>
  <si>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</si>
  <si>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</si>
  <si>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</si>
  <si>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</si>
  <si>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</si>
  <si>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</si>
  <si>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</si>
  <si>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</si>
  <si>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</si>
  <si>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</si>
  <si>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</si>
  <si>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</si>
  <si>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</si>
  <si>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</si>
  <si>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</si>
  <si>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</si>
  <si>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</si>
  <si>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</si>
  <si>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</si>
  <si>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</si>
  <si>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</si>
  <si>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</si>
  <si>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</si>
  <si>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</si>
  <si>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</si>
  <si>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</si>
  <si>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</si>
  <si>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</si>
  <si>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</si>
  <si>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</si>
  <si>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</si>
  <si>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</si>
  <si>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</si>
  <si>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</si>
  <si>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</si>
  <si>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</si>
  <si>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</si>
  <si>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</si>
  <si>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</si>
  <si>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</si>
  <si>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</si>
  <si>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</si>
  <si>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</si>
  <si>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</si>
  <si>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</si>
  <si>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</si>
  <si>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</si>
  <si>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</si>
  <si>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</si>
  <si>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</si>
  <si>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</si>
  <si>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</si>
  <si>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</si>
  <si>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</si>
  <si>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</si>
  <si>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</si>
  <si>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</si>
  <si>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</si>
  <si>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</si>
  <si>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</si>
  <si>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</si>
  <si>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</si>
  <si>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</si>
  <si>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</si>
  <si>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</si>
  <si>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</si>
  <si>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</si>
  <si>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</si>
  <si>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</si>
  <si>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</si>
  <si>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</si>
  <si>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</si>
  <si>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</si>
  <si>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</si>
  <si>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</si>
  <si>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</si>
  <si>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</si>
  <si>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</si>
  <si>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</si>
  <si>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</si>
  <si>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</si>
  <si>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</si>
  <si>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</si>
  <si>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</si>
  <si>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</si>
  <si>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</si>
  <si>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</si>
  <si>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</si>
  <si>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</si>
  <si>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</si>
  <si>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</si>
  <si>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</si>
  <si>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</si>
  <si>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</si>
  <si>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</si>
  <si>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</si>
  <si>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</si>
  <si>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</si>
  <si>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</si>
  <si>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</si>
  <si>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</si>
  <si>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</si>
  <si>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</si>
  <si>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</si>
  <si>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</si>
  <si>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</si>
  <si>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</si>
  <si>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</si>
  <si>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</si>
  <si>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</si>
  <si>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</si>
  <si>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</si>
  <si>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</si>
  <si>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</si>
  <si>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</si>
  <si>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</si>
  <si>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</si>
  <si>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</si>
  <si>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</si>
  <si>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</si>
  <si>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</si>
  <si>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</si>
  <si>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</si>
  <si>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</si>
  <si>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</si>
  <si>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</si>
  <si>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</si>
  <si>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</si>
  <si>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</si>
  <si>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</si>
  <si>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</si>
  <si>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</si>
  <si>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</si>
  <si>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</si>
  <si>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</si>
  <si>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</si>
  <si>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</si>
  <si>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</si>
  <si>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</si>
  <si>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</si>
  <si>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</si>
  <si>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</si>
  <si>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</si>
  <si>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</si>
  <si>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</si>
  <si>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</si>
  <si>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</si>
  <si>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</si>
  <si>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</si>
  <si>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</si>
  <si>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</si>
  <si>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</si>
  <si>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</si>
  <si>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</si>
  <si>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</si>
  <si>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</si>
  <si>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</si>
  <si>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</si>
  <si>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</si>
  <si>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</si>
  <si>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</si>
  <si>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</si>
  <si>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</si>
  <si>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</si>
  <si>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</si>
  <si>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</si>
  <si>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</si>
  <si>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</si>
  <si>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</si>
  <si>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</si>
  <si>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</si>
  <si>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</si>
  <si>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</si>
  <si>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</si>
  <si>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</si>
  <si>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</si>
  <si>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</si>
  <si>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</si>
  <si>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</si>
  <si>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</si>
  <si>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</si>
  <si>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</si>
  <si>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</si>
  <si>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</si>
  <si>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</si>
  <si>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</si>
  <si>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</si>
  <si>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</si>
  <si>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</si>
  <si>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</si>
  <si>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</si>
  <si>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</si>
  <si>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</si>
  <si>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</si>
  <si>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</si>
  <si>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</si>
  <si>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</si>
  <si>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</si>
  <si>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</si>
  <si>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</si>
  <si>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</si>
  <si>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</si>
  <si>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</si>
  <si>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</si>
  <si>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</si>
  <si>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</si>
  <si>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</si>
  <si>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</si>
  <si>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</si>
  <si>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</si>
  <si>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</si>
  <si>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</si>
  <si>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</si>
  <si>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</si>
  <si>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</si>
  <si>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</si>
  <si>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</si>
  <si>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</si>
  <si>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</si>
  <si>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</si>
  <si>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</si>
  <si>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</si>
  <si>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</si>
  <si>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</si>
  <si>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</si>
  <si>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</si>
  <si>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</si>
  <si>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</si>
  <si>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</si>
  <si>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</si>
  <si>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</si>
  <si>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</si>
  <si>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</si>
  <si>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</si>
  <si>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</si>
  <si>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</si>
  <si>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</si>
  <si>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</si>
  <si>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</si>
  <si>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</si>
  <si>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</si>
  <si>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</si>
  <si>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</si>
  <si>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</si>
  <si>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</si>
  <si>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</si>
  <si>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</si>
  <si>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</si>
  <si>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</si>
  <si>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</si>
  <si>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</si>
  <si>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</si>
  <si>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</si>
  <si>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</si>
  <si>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</si>
  <si>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</si>
  <si>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</si>
  <si>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</si>
  <si>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</si>
  <si>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</si>
  <si>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</si>
  <si>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</si>
  <si>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</si>
  <si>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</si>
  <si>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</si>
  <si>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</si>
  <si>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</si>
  <si>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</si>
  <si>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</si>
  <si>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</si>
  <si>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</si>
  <si>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</si>
  <si>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</si>
  <si>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</si>
  <si>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</si>
  <si>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</si>
  <si>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</si>
  <si>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</si>
  <si>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</si>
  <si>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</si>
  <si>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</si>
  <si>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</si>
  <si>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</si>
  <si>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</si>
  <si>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</si>
  <si>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</si>
  <si>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</si>
  <si>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</si>
  <si>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</si>
  <si>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</si>
  <si>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</si>
  <si>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</si>
  <si>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</si>
  <si>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</si>
  <si>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</si>
  <si>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</si>
  <si>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</si>
  <si>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</si>
  <si>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</si>
  <si>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</si>
  <si>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</si>
  <si>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</si>
  <si>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</si>
  <si>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</si>
  <si>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</si>
  <si>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</si>
  <si>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</si>
  <si>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</si>
  <si>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</si>
  <si>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</si>
  <si>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</si>
  <si>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</si>
  <si>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</si>
  <si>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</si>
  <si>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</si>
  <si>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</si>
  <si>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</si>
  <si>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</si>
  <si>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</si>
  <si>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</si>
  <si>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</si>
  <si>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</si>
  <si>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</si>
  <si>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</si>
  <si>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</si>
  <si>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</si>
  <si>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</si>
  <si>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</si>
  <si>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</si>
  <si>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</si>
  <si>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</si>
  <si>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</si>
  <si>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</si>
  <si>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</si>
  <si>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</si>
  <si>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</si>
  <si>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</si>
  <si>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</si>
  <si>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</si>
  <si>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</si>
  <si>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</si>
  <si>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</si>
  <si>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</si>
  <si>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</si>
  <si>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</si>
  <si>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</si>
  <si>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</si>
  <si>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</si>
  <si>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</si>
  <si>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</si>
  <si>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</si>
  <si>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</si>
  <si>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</si>
  <si>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</si>
  <si>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</si>
  <si>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</si>
  <si>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</si>
  <si>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</si>
  <si>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</si>
  <si>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</si>
  <si>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</si>
  <si>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</si>
  <si>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</si>
  <si>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</si>
  <si>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</si>
  <si>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</si>
  <si>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</si>
  <si>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</si>
  <si>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</si>
  <si>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</si>
  <si>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</si>
  <si>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</si>
  <si>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</si>
  <si>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</si>
  <si>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</si>
  <si>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</si>
  <si>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</si>
  <si>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</si>
  <si>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</si>
  <si>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</si>
  <si>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</si>
  <si>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</si>
  <si>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</si>
  <si>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</si>
  <si>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</si>
  <si>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</si>
  <si>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</si>
  <si>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</si>
  <si>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</si>
  <si>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</si>
  <si>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</si>
  <si>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</si>
  <si>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</si>
  <si>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</si>
  <si>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</si>
  <si>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</si>
  <si>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</si>
  <si>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</si>
  <si>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</si>
  <si>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</si>
  <si>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</si>
  <si>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</si>
  <si>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</si>
  <si>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</si>
  <si>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</si>
  <si>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</si>
  <si>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</si>
  <si>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</si>
  <si>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</si>
  <si>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</si>
  <si>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</si>
  <si>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</si>
  <si>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</si>
  <si>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</si>
  <si>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</si>
  <si>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</si>
  <si>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</si>
  <si>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</si>
  <si>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</si>
  <si>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</si>
  <si>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</si>
  <si>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</si>
  <si>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</si>
  <si>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</si>
  <si>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</si>
  <si>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</si>
  <si>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</si>
  <si>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</si>
  <si>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</si>
  <si>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</si>
  <si>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</si>
  <si>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</si>
  <si>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</si>
  <si>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</si>
  <si>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</si>
  <si>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</si>
  <si>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</si>
  <si>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</si>
  <si>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</si>
  <si>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</si>
  <si>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</si>
  <si>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</si>
  <si>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</si>
  <si>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</si>
  <si>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</si>
  <si>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</si>
  <si>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</si>
  <si>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</si>
  <si>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</si>
  <si>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</si>
  <si>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</si>
  <si>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</si>
  <si>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</si>
  <si>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</si>
  <si>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</si>
  <si>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</si>
  <si>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</si>
  <si>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</si>
  <si>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</si>
  <si>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</si>
  <si>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</si>
  <si>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</si>
  <si>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</si>
  <si>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</si>
  <si>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</si>
  <si>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</si>
  <si>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</si>
  <si>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</si>
  <si>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</si>
  <si>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</si>
  <si>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</si>
  <si>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</si>
  <si>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</si>
  <si>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</si>
  <si>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</si>
  <si>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</si>
  <si>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</si>
  <si>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</si>
  <si>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</si>
  <si>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</si>
  <si>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</si>
  <si>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</si>
  <si>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</si>
  <si>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</si>
  <si>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</si>
  <si>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</si>
  <si>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</si>
  <si>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</si>
  <si>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</si>
  <si>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</si>
  <si>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</si>
  <si>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</si>
  <si>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</si>
  <si>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</si>
  <si>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</si>
  <si>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</si>
  <si>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</si>
  <si>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</si>
  <si>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</si>
  <si>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</si>
  <si>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</si>
  <si>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</si>
  <si>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</si>
  <si>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</si>
  <si>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</si>
  <si>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</si>
  <si>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</si>
  <si>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</si>
  <si>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</si>
  <si>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</si>
  <si>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</si>
  <si>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</si>
  <si>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</si>
  <si>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</si>
  <si>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</si>
  <si>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</si>
  <si>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</si>
  <si>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</si>
  <si>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</si>
  <si>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</si>
  <si>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</si>
  <si>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</si>
  <si>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</si>
  <si>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</si>
  <si>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</si>
  <si>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</si>
  <si>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</si>
  <si>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</si>
  <si>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</si>
  <si>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</si>
  <si>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</si>
  <si>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</si>
  <si>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</si>
  <si>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</si>
  <si>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</si>
  <si>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</si>
  <si>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</si>
  <si>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</si>
  <si>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</si>
  <si>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</si>
  <si>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</si>
  <si>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</si>
  <si>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</si>
  <si>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</si>
  <si>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</si>
  <si>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</si>
  <si>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</si>
  <si>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</si>
  <si>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</si>
  <si>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</si>
  <si>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</si>
  <si>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</si>
  <si>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</si>
  <si>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</si>
  <si>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</si>
  <si>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</si>
  <si>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</si>
  <si>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</si>
  <si>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</si>
  <si>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</si>
  <si>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</si>
  <si>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</si>
  <si>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</si>
  <si>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</si>
  <si>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</si>
  <si>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</si>
  <si>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</si>
  <si>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</si>
  <si>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</si>
  <si>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</si>
  <si>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</si>
  <si>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</si>
  <si>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</si>
  <si>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</si>
  <si>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</si>
  <si>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</si>
  <si>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</si>
  <si>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</si>
  <si>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</si>
  <si>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</si>
  <si>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</si>
  <si>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</si>
  <si>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</si>
  <si>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</si>
  <si>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</si>
  <si>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</si>
  <si>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</si>
  <si>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</si>
  <si>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</si>
  <si>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</si>
  <si>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</si>
  <si>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</si>
  <si>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</si>
  <si>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</si>
  <si>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</si>
  <si>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</si>
  <si>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</si>
  <si>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</si>
  <si>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</si>
  <si>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</si>
  <si>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</si>
  <si>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</si>
  <si>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</si>
  <si>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</si>
  <si>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</si>
  <si>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</si>
  <si>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</si>
  <si>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</si>
  <si>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</si>
  <si>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</si>
  <si>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</si>
  <si>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</si>
  <si>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</si>
  <si>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</si>
  <si>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</si>
  <si>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</si>
  <si>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</si>
  <si>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</si>
  <si>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</si>
  <si>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</si>
  <si>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</si>
  <si>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</si>
  <si>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</si>
  <si>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</si>
  <si>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</si>
  <si>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</si>
  <si>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</si>
  <si>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</si>
  <si>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</si>
  <si>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</si>
  <si>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</si>
  <si>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</si>
  <si>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</si>
  <si>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</si>
  <si>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</si>
  <si>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</si>
  <si>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</si>
  <si>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</si>
  <si>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</si>
  <si>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</si>
  <si>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</si>
  <si>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</si>
  <si>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</si>
  <si>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</si>
  <si>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</si>
  <si>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</si>
  <si>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</si>
  <si>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</si>
  <si>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</si>
  <si>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</si>
  <si>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</si>
  <si>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</si>
  <si>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</si>
  <si>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</si>
  <si>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</si>
  <si>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</si>
  <si>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</si>
  <si>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</si>
  <si>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</si>
  <si>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</si>
  <si>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</si>
  <si>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</si>
  <si>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</si>
  <si>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</si>
  <si>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</si>
  <si>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</si>
  <si>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</si>
  <si>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</si>
  <si>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</si>
  <si>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</si>
  <si>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</si>
  <si>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</si>
  <si>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</si>
  <si>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</si>
  <si>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</si>
  <si>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</si>
  <si>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</si>
  <si>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</si>
  <si>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</si>
  <si>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</si>
  <si>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</si>
  <si>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</si>
  <si>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</si>
  <si>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</si>
  <si>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</si>
  <si>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</si>
  <si>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</si>
  <si>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</si>
  <si>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</si>
  <si>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</si>
  <si>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</si>
  <si>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</si>
  <si>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</si>
  <si>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</si>
  <si>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</si>
  <si>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</si>
  <si>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</si>
  <si>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</si>
  <si>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</si>
  <si>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</si>
  <si>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</si>
  <si>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</si>
  <si>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</si>
  <si>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</si>
  <si>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</si>
  <si>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</si>
  <si>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</si>
  <si>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</si>
  <si>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</si>
  <si>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</si>
  <si>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</si>
  <si>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</si>
  <si>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</si>
  <si>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</si>
  <si>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</si>
  <si>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</si>
  <si>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</si>
  <si>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</si>
  <si>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</si>
  <si>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</si>
  <si>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</si>
  <si>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</si>
  <si>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</si>
  <si>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</si>
  <si>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</si>
  <si>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</si>
  <si>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</si>
  <si>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</si>
  <si>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</si>
  <si>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</si>
  <si>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</si>
  <si>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</si>
  <si>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</si>
  <si>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</si>
  <si>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</si>
  <si>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</si>
  <si>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</si>
  <si>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</si>
  <si>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</si>
  <si>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</si>
  <si>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</si>
  <si>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</si>
  <si>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</si>
  <si>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</si>
  <si>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</si>
  <si>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</si>
  <si>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</si>
  <si>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</si>
  <si>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</si>
  <si>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</si>
  <si>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</si>
  <si>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</si>
  <si>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</si>
  <si>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</si>
  <si>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</si>
  <si>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</si>
  <si>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</si>
  <si>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</si>
  <si>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</si>
  <si>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</si>
  <si>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</si>
  <si>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</si>
  <si>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</si>
  <si>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</si>
  <si>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</si>
  <si>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</si>
  <si>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</si>
  <si>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</si>
  <si>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</si>
  <si>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</si>
  <si>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</si>
  <si>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</si>
  <si>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</si>
  <si>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</si>
  <si>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</si>
  <si>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</si>
  <si>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</si>
  <si>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</si>
  <si>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</si>
  <si>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</si>
  <si>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</si>
  <si>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</si>
  <si>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</si>
  <si>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</si>
  <si>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</si>
  <si>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</si>
  <si>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</si>
  <si>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</si>
  <si>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</si>
  <si>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</si>
  <si>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</si>
  <si>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</si>
  <si>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</si>
  <si>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</si>
  <si>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</si>
  <si>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</si>
  <si>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</si>
  <si>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</si>
  <si>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</si>
  <si>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</si>
  <si>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</si>
  <si>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</si>
  <si>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</si>
  <si>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</si>
  <si>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</si>
  <si>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</si>
  <si>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</si>
  <si>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</si>
  <si>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</si>
  <si>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</si>
  <si>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</si>
  <si>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</si>
  <si>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</si>
  <si>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</si>
  <si>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</si>
  <si>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</si>
  <si>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</si>
  <si>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</si>
  <si>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</si>
  <si>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</si>
  <si>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</si>
  <si>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</si>
  <si>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</si>
  <si>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</si>
  <si>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</si>
  <si>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</si>
  <si>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</si>
  <si>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</si>
  <si>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</si>
  <si>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</si>
  <si>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</si>
  <si>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</si>
  <si>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</si>
  <si>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</si>
  <si>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</si>
  <si>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</si>
  <si>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</si>
  <si>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</si>
  <si>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</si>
  <si>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</si>
  <si>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</si>
  <si>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</si>
  <si>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</si>
  <si>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</si>
  <si>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</si>
  <si>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</si>
  <si>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</si>
  <si>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</si>
  <si>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</si>
  <si>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</si>
  <si>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</si>
  <si>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</si>
  <si>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</si>
  <si>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</si>
  <si>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</si>
  <si>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</si>
  <si>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</si>
  <si>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</si>
  <si>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</si>
  <si>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</si>
  <si>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</si>
  <si>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</si>
  <si>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</si>
  <si>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</si>
  <si>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</si>
  <si>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</si>
  <si>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</si>
  <si>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</si>
  <si>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</si>
  <si>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</si>
  <si>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</si>
  <si>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</si>
  <si>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</si>
  <si>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</si>
  <si>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</si>
  <si>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</si>
  <si>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</si>
  <si>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</si>
  <si>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</si>
  <si>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</si>
  <si>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</si>
  <si>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</si>
  <si>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</si>
  <si>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</si>
  <si>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</si>
  <si>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</si>
  <si>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</si>
  <si>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</si>
  <si>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</si>
  <si>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</si>
  <si>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</si>
  <si>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</si>
  <si>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</si>
  <si>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</si>
  <si>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</si>
  <si>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</si>
  <si>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</si>
  <si>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</si>
  <si>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</si>
  <si>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</si>
  <si>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</si>
  <si>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</si>
  <si>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</si>
  <si>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</si>
  <si>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</si>
  <si>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</si>
  <si>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</si>
  <si>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</si>
  <si>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</si>
  <si>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</si>
  <si>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</si>
  <si>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</si>
  <si>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</si>
  <si>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</si>
  <si>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</si>
  <si>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</si>
  <si>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</si>
  <si>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</si>
  <si>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</si>
  <si>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</si>
  <si>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</si>
  <si>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</si>
  <si>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</si>
  <si>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</si>
  <si>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</si>
  <si>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</si>
  <si>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</si>
  <si>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</si>
  <si>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</si>
  <si>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</si>
  <si>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</si>
  <si>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</si>
  <si>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</si>
  <si>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</si>
  <si>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</si>
  <si>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</si>
  <si>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</si>
  <si>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</si>
  <si>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</si>
  <si>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</si>
  <si>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</si>
  <si>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</si>
  <si>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</si>
  <si>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</si>
  <si>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</si>
  <si>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</si>
  <si>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</si>
  <si>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</si>
  <si>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</si>
  <si>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</si>
  <si>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</si>
  <si>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</si>
  <si>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</si>
  <si>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</si>
  <si>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</si>
  <si>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</si>
  <si>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</si>
  <si>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</si>
  <si>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</si>
  <si>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</si>
  <si>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</si>
  <si>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</si>
  <si>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</si>
  <si>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</si>
  <si>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</si>
  <si>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</si>
  <si>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</si>
  <si>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</si>
  <si>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</si>
  <si>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</si>
  <si>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</si>
  <si>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</si>
  <si>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</si>
  <si>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</si>
  <si>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</si>
  <si>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</si>
  <si>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</si>
  <si>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</si>
  <si>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</si>
  <si>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</si>
  <si>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</si>
  <si>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</si>
  <si>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</si>
  <si>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</si>
  <si>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</si>
  <si>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</si>
  <si>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</si>
  <si>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</si>
  <si>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</si>
  <si>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</si>
  <si>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</si>
  <si>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</si>
  <si>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</si>
  <si>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</si>
  <si>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</si>
  <si>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</si>
  <si>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</si>
  <si>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</si>
  <si>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</si>
  <si>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</si>
  <si>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</si>
  <si>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</si>
  <si>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</si>
  <si>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</si>
  <si>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</si>
  <si>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</si>
  <si>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</si>
  <si>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</si>
  <si>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</si>
  <si>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</si>
  <si>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</si>
  <si>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</si>
  <si>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</si>
  <si>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</si>
  <si>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</si>
  <si>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</si>
  <si>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</si>
  <si>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</si>
  <si>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</si>
  <si>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</si>
  <si>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</si>
  <si>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</si>
  <si>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</si>
  <si>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</si>
  <si>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</si>
  <si>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</si>
  <si>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</si>
  <si>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</si>
  <si>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</si>
  <si>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</si>
  <si>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</si>
  <si>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</si>
  <si>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</si>
  <si>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</si>
  <si>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</si>
  <si>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</si>
  <si>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</si>
  <si>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</si>
  <si>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</si>
  <si>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</si>
  <si>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</si>
  <si>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</si>
  <si>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</si>
  <si>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</si>
  <si>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</si>
  <si>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</si>
  <si>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</si>
  <si>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</si>
  <si>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</si>
  <si>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</si>
  <si>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</si>
  <si>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</si>
  <si>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</si>
  <si>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</si>
  <si>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</si>
  <si>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</si>
  <si>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</si>
  <si>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</si>
  <si>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</si>
  <si>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</si>
  <si>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</si>
  <si>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</si>
  <si>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</si>
  <si>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</si>
  <si>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</si>
  <si>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</si>
  <si>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</si>
  <si>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</si>
  <si>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</si>
  <si>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</si>
  <si>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</si>
  <si>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</si>
  <si>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</si>
  <si>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</si>
  <si>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</si>
  <si>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</si>
  <si>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</si>
  <si>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</si>
  <si>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</si>
  <si>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</si>
  <si>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</si>
  <si>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</si>
  <si>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</si>
  <si>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</si>
  <si>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</si>
  <si>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</si>
  <si>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</si>
  <si>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</si>
  <si>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</si>
  <si>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</si>
  <si>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</si>
  <si>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</si>
  <si>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</si>
  <si>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</si>
  <si>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</si>
  <si>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</si>
  <si>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</si>
  <si>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</si>
  <si>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</si>
  <si>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</si>
  <si>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</si>
  <si>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</si>
  <si>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</si>
  <si>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</si>
  <si>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</si>
  <si>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</si>
  <si>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</si>
  <si>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</si>
  <si>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</si>
  <si>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</si>
  <si>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</si>
  <si>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</si>
  <si>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</si>
  <si>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</si>
  <si>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</si>
  <si>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</si>
  <si>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</si>
  <si>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</si>
  <si>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</si>
  <si>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</si>
  <si>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</si>
  <si>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</si>
  <si>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</si>
  <si>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</si>
  <si>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</si>
  <si>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</si>
  <si>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</si>
  <si>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</si>
  <si>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</si>
  <si>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</si>
  <si>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</si>
  <si>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</si>
  <si>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</si>
  <si>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</si>
  <si>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</si>
  <si>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</si>
  <si>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</si>
  <si>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</si>
  <si>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</si>
  <si>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</si>
  <si>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</si>
  <si>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</si>
  <si>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</si>
  <si>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</si>
  <si>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</si>
  <si>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</si>
  <si>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</si>
  <si>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</si>
  <si>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</si>
  <si>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</si>
  <si>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</si>
  <si>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</si>
  <si>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</si>
  <si>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</si>
  <si>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</si>
  <si>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</si>
  <si>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</si>
  <si>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</si>
  <si>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</si>
  <si>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</si>
  <si>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</si>
  <si>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</si>
  <si>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</si>
  <si>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</si>
  <si>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</si>
  <si>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</si>
  <si>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</si>
  <si>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</si>
  <si>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</si>
  <si>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</si>
  <si>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</si>
  <si>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</si>
  <si>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</si>
  <si>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</si>
  <si>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</si>
  <si>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</si>
  <si>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</si>
  <si>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</si>
  <si>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</si>
  <si>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</si>
  <si>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</si>
  <si>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</si>
  <si>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</si>
  <si>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</si>
  <si>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</si>
  <si>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</si>
  <si>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</si>
  <si>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</si>
  <si>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</si>
  <si>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</si>
  <si>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</si>
  <si>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</si>
  <si>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</si>
  <si>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</si>
  <si>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</si>
  <si>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</si>
  <si>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</si>
  <si>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</si>
  <si>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</si>
  <si>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</si>
  <si>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</si>
  <si>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</si>
  <si>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</si>
  <si>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</si>
  <si>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</si>
  <si>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</si>
  <si>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</si>
  <si>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</si>
  <si>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</si>
  <si>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</si>
  <si>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</si>
  <si>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</si>
  <si>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</si>
  <si>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</si>
  <si>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</si>
  <si>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</si>
  <si>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</si>
  <si>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</si>
  <si>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</si>
  <si>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</si>
  <si>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</si>
  <si>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</si>
  <si>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</si>
  <si>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</si>
  <si>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</si>
  <si>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</si>
  <si>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</si>
  <si>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</si>
  <si>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</si>
  <si>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</si>
  <si>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</si>
  <si>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</si>
  <si>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</si>
  <si>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</si>
  <si>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</si>
  <si>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</si>
  <si>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</si>
  <si>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</si>
  <si>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</si>
  <si>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</si>
  <si>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</si>
  <si>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</si>
  <si>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</si>
  <si>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</si>
  <si>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</si>
  <si>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</si>
  <si>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</si>
  <si>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</si>
  <si>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</si>
  <si>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</si>
  <si>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</si>
  <si>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</si>
  <si>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</si>
  <si>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</si>
  <si>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</si>
  <si>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</si>
  <si>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</si>
  <si>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</si>
  <si>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</si>
  <si>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</si>
  <si>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</si>
  <si>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</si>
  <si>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</si>
  <si>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</si>
  <si>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</si>
  <si>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</si>
  <si>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</si>
  <si>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</si>
  <si>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</si>
  <si>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</si>
  <si>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</si>
  <si>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</si>
  <si>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</si>
  <si>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</si>
  <si>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</si>
  <si>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</si>
  <si>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</si>
  <si>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</si>
  <si>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</si>
  <si>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</si>
  <si>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</si>
  <si>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</si>
  <si>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</si>
  <si>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</si>
  <si>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</si>
  <si>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</si>
  <si>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</si>
  <si>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</si>
  <si>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</si>
  <si>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</si>
  <si>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</si>
  <si>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</si>
  <si>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</si>
  <si>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</si>
  <si>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</si>
  <si>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</si>
  <si>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</si>
  <si>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</si>
  <si>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</si>
  <si>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</si>
  <si>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</si>
  <si>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</si>
  <si>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</si>
  <si>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</si>
  <si>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</si>
  <si>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</si>
  <si>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</si>
  <si>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</si>
  <si>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</si>
  <si>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</si>
  <si>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</si>
  <si>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</si>
  <si>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</si>
  <si>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</si>
  <si>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</si>
  <si>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</si>
  <si>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</si>
  <si>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</si>
  <si>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</si>
  <si>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</si>
  <si>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</si>
  <si>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</si>
  <si>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</si>
  <si>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</si>
  <si>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</si>
  <si>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</si>
  <si>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</si>
  <si>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</si>
  <si>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</si>
  <si>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</si>
  <si>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</si>
  <si>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</si>
  <si>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</si>
  <si>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</si>
  <si>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</si>
  <si>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</si>
  <si>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</si>
  <si>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</si>
  <si>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</si>
  <si>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</si>
  <si>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</si>
  <si>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</si>
  <si>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</si>
  <si>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</si>
  <si>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</si>
  <si>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</si>
  <si>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</si>
  <si>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</si>
  <si>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</si>
  <si>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</si>
  <si>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</si>
  <si>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</si>
  <si>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</si>
  <si>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</si>
  <si>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</si>
  <si>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</si>
  <si>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</si>
  <si>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</si>
  <si>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</si>
  <si>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</si>
  <si>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</si>
  <si>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</si>
  <si>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</si>
  <si>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</si>
  <si>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</si>
  <si>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</si>
  <si>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</si>
  <si>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</si>
  <si>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</si>
  <si>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</si>
  <si>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</si>
  <si>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</si>
  <si>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</si>
  <si>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</si>
  <si>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</si>
  <si>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</si>
  <si>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</si>
  <si>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</si>
  <si>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</si>
  <si>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</si>
  <si>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</si>
  <si>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</si>
  <si>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</si>
  <si>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</si>
  <si>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</si>
  <si>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</si>
  <si>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</si>
  <si>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</si>
  <si>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</si>
  <si>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</si>
  <si>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</si>
  <si>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</si>
  <si>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</si>
  <si>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</si>
  <si>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</si>
  <si>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</si>
  <si>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</si>
  <si>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</si>
  <si>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</si>
  <si>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</si>
  <si>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</si>
  <si>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</si>
  <si>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</si>
  <si>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</si>
  <si>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</si>
  <si>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</si>
  <si>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</si>
  <si>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</si>
  <si>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</si>
  <si>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</si>
  <si>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</si>
  <si>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</si>
  <si>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</si>
  <si>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</si>
  <si>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</si>
  <si>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</si>
  <si>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</si>
  <si>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</si>
  <si>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</si>
  <si>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</si>
  <si>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</si>
  <si>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</si>
  <si>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</si>
  <si>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</si>
  <si>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</si>
  <si>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</si>
  <si>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</si>
  <si>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</si>
  <si>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</si>
  <si>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</si>
  <si>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</si>
  <si>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</si>
  <si>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</si>
  <si>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</si>
  <si>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</si>
  <si>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</si>
  <si>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</si>
  <si>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</si>
  <si>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</si>
  <si>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</si>
  <si>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</si>
  <si>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</si>
  <si>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</si>
  <si>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</si>
  <si>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</si>
  <si>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</si>
  <si>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</si>
  <si>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</si>
  <si>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</si>
  <si>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</si>
  <si>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</si>
  <si>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</si>
  <si>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</si>
  <si>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</si>
  <si>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</si>
  <si>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</si>
  <si>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</si>
  <si>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</si>
  <si>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</si>
  <si>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</si>
  <si>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</si>
  <si>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</si>
  <si>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</si>
  <si>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</si>
  <si>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</si>
  <si>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</si>
  <si>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</si>
  <si>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</si>
  <si>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</si>
  <si>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</si>
  <si>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</si>
  <si>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</si>
  <si>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</si>
  <si>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</si>
  <si>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</si>
  <si>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</si>
  <si>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</si>
  <si>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</si>
  <si>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</si>
  <si>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</si>
  <si>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</si>
  <si>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</si>
  <si>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</si>
  <si>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</si>
  <si>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</si>
  <si>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</si>
  <si>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</si>
  <si>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</si>
  <si>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</si>
  <si>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</si>
  <si>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</si>
  <si>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</si>
  <si>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</si>
  <si>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</si>
  <si>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</si>
  <si>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</si>
  <si>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</si>
  <si>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</si>
  <si>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</si>
  <si>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</si>
  <si>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</si>
  <si>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</si>
  <si>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</si>
  <si>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</si>
  <si>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</si>
  <si>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</si>
  <si>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</si>
  <si>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</si>
  <si>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</si>
  <si>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</si>
  <si>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</si>
  <si>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</si>
  <si>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</si>
  <si>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</si>
  <si>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</si>
  <si>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</si>
  <si>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</si>
  <si>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</si>
  <si>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</si>
  <si>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</si>
  <si>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</si>
  <si>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</si>
  <si>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</si>
  <si>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</si>
  <si>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</si>
  <si>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</si>
  <si>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</si>
  <si>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</si>
  <si>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</si>
  <si>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</si>
  <si>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</si>
  <si>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</si>
  <si>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</si>
  <si>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</si>
  <si>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</si>
  <si>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</si>
  <si>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</si>
  <si>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</si>
  <si>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</si>
  <si>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</si>
  <si>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</si>
  <si>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</si>
  <si>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</si>
  <si>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</si>
  <si>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</si>
  <si>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</si>
  <si>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</si>
  <si>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</si>
  <si>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</si>
  <si>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</si>
  <si>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</si>
  <si>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</si>
  <si>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</si>
  <si>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</si>
  <si>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</si>
  <si>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</si>
  <si>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</si>
  <si>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</si>
  <si>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</si>
  <si>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</si>
  <si>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</si>
  <si>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</si>
  <si>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</si>
  <si>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</si>
  <si>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</si>
  <si>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</si>
  <si>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</si>
  <si>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</si>
  <si>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</si>
  <si>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</si>
  <si>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</si>
  <si>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</si>
  <si>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</si>
  <si>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</si>
  <si>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</si>
  <si>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</si>
  <si>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</si>
  <si>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</si>
  <si>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</si>
  <si>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</si>
  <si>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</si>
  <si>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</si>
  <si>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</si>
  <si>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</si>
  <si>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</si>
  <si>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</si>
  <si>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</si>
  <si>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</si>
  <si>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</si>
  <si>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</si>
  <si>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</si>
  <si>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</si>
  <si>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</si>
  <si>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</si>
  <si>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</si>
  <si>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</si>
  <si>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</si>
  <si>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</si>
  <si>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</si>
  <si>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</si>
  <si>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</si>
  <si>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</si>
  <si>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</si>
  <si>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</si>
  <si>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</si>
  <si>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</si>
  <si>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</si>
  <si>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</si>
  <si>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</si>
  <si>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</si>
  <si>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</si>
  <si>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</si>
  <si>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</si>
  <si>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</si>
  <si>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</si>
  <si>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</si>
  <si>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</si>
  <si>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</si>
  <si>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</si>
  <si>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</si>
  <si>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</si>
  <si>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</si>
  <si>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</si>
  <si>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</si>
  <si>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</si>
  <si>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</si>
  <si>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</si>
  <si>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</si>
  <si>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</si>
  <si>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</si>
  <si>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</si>
  <si>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</si>
  <si>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</si>
  <si>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</si>
  <si>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</si>
  <si>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</si>
  <si>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</si>
  <si>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</si>
  <si>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</si>
  <si>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</si>
  <si>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</si>
  <si>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</si>
  <si>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</si>
  <si>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</si>
  <si>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</si>
  <si>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</si>
  <si>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</si>
  <si>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</si>
  <si>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</si>
  <si>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</si>
  <si>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</si>
  <si>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</si>
  <si>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</si>
  <si>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</si>
  <si>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</si>
  <si>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</si>
  <si>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</si>
  <si>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</si>
  <si>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</si>
  <si>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</si>
  <si>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</si>
  <si>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</si>
  <si>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</si>
  <si>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</si>
  <si>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</si>
  <si>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</si>
  <si>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</si>
  <si>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</si>
  <si>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</si>
  <si>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</si>
  <si>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</si>
  <si>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</si>
  <si>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</si>
  <si>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</si>
  <si>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</si>
  <si>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</si>
  <si>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</si>
  <si>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</si>
  <si>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</si>
  <si>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</si>
  <si>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</si>
  <si>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</si>
  <si>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</si>
  <si>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</si>
  <si>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</si>
  <si>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</si>
  <si>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</si>
  <si>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</si>
  <si>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</si>
  <si>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</si>
  <si>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</si>
  <si>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</si>
  <si>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</si>
  <si>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</si>
  <si>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</si>
  <si>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</si>
  <si>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</si>
  <si>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</si>
  <si>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</si>
  <si>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</si>
  <si>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</si>
  <si>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</si>
  <si>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</si>
  <si>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</si>
  <si>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</si>
  <si>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</si>
  <si>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</si>
  <si>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</si>
  <si>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</si>
  <si>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</si>
  <si>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</si>
  <si>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</si>
  <si>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</si>
  <si>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</si>
  <si>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</si>
  <si>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</si>
  <si>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</si>
  <si>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</si>
  <si>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</si>
  <si>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</si>
  <si>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</si>
  <si>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</si>
  <si>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</si>
  <si>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</si>
  <si>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</si>
  <si>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</si>
  <si>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</si>
  <si>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</si>
  <si>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</si>
  <si>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</si>
  <si>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</si>
  <si>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</si>
  <si>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</si>
  <si>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</si>
  <si>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</si>
  <si>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</si>
  <si>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</si>
  <si>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</si>
  <si>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</si>
  <si>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</si>
  <si>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</si>
  <si>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</si>
  <si>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</si>
  <si>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</si>
  <si>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</si>
  <si>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</si>
  <si>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</si>
  <si>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</si>
  <si>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</si>
  <si>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</si>
  <si>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</si>
  <si>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</si>
  <si>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</si>
  <si>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</si>
  <si>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</si>
  <si>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</si>
  <si>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</si>
  <si>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</si>
  <si>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</si>
  <si>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</si>
  <si>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</si>
  <si>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</si>
  <si>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</si>
  <si>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</si>
  <si>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</si>
  <si>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</si>
  <si>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</si>
  <si>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</si>
  <si>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</si>
  <si>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</si>
  <si>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</si>
  <si>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</si>
  <si>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</si>
  <si>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</si>
  <si>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</si>
  <si>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</si>
  <si>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</si>
  <si>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</si>
  <si>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</si>
  <si>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</si>
  <si>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</si>
  <si>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</si>
  <si>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</si>
  <si>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</si>
  <si>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</si>
  <si>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</si>
  <si>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</si>
  <si>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</si>
  <si>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</si>
  <si>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</si>
  <si>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</si>
  <si>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</si>
  <si>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</si>
  <si>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</si>
  <si>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</si>
  <si>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</si>
  <si>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</si>
  <si>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</si>
  <si>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</si>
  <si>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</si>
  <si>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</si>
  <si>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</si>
  <si>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</si>
  <si>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</si>
  <si>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</si>
  <si>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</si>
  <si>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</si>
  <si>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</si>
  <si>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</si>
  <si>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</si>
  <si>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</si>
  <si>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</si>
  <si>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</si>
  <si>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</si>
  <si>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</si>
  <si>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</si>
  <si>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</si>
  <si>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</si>
  <si>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</si>
  <si>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</si>
  <si>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</si>
  <si>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</si>
  <si>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</si>
  <si>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</si>
  <si>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</si>
  <si>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</si>
  <si>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</si>
  <si>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</si>
  <si>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</si>
  <si>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</si>
  <si>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</si>
  <si>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</si>
  <si>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</si>
  <si>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</si>
  <si>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</si>
  <si>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</si>
  <si>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</si>
  <si>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</si>
  <si>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</si>
  <si>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</si>
  <si>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</si>
  <si>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</si>
  <si>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</si>
  <si>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</si>
  <si>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</si>
  <si>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</si>
  <si>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</si>
  <si>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</si>
  <si>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</si>
  <si>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</si>
  <si>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</si>
  <si>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</si>
  <si>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</si>
  <si>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</si>
  <si>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</si>
  <si>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</si>
  <si>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</si>
  <si>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</si>
  <si>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</si>
  <si>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</si>
  <si>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</si>
  <si>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</si>
  <si>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</si>
  <si>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</si>
  <si>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</si>
  <si>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</si>
  <si>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</si>
  <si>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</si>
  <si>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</si>
  <si>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</si>
  <si>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</si>
  <si>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</si>
  <si>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</si>
  <si>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</si>
  <si>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</si>
  <si>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</si>
  <si>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</si>
  <si>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</si>
  <si>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</si>
  <si>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</si>
  <si>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</si>
  <si>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</si>
  <si>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</si>
  <si>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</si>
  <si>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</si>
  <si>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</si>
  <si>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</si>
  <si>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</si>
  <si>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</si>
  <si>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</si>
  <si>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</si>
  <si>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</si>
  <si>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</si>
  <si>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</si>
  <si>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</si>
  <si>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</si>
  <si>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</si>
  <si>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</si>
  <si>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</si>
  <si>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</si>
  <si>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</si>
  <si>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</si>
  <si>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</si>
  <si>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</si>
  <si>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</si>
  <si>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</si>
  <si>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</si>
  <si>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</si>
  <si>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</si>
  <si>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</si>
  <si>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</si>
  <si>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</si>
  <si>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</si>
  <si>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</si>
  <si>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</si>
  <si>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</si>
  <si>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</si>
  <si>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</si>
  <si>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</si>
  <si>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</si>
  <si>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</si>
  <si>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</si>
  <si>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</si>
  <si>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</si>
  <si>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</si>
  <si>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</si>
  <si>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</si>
  <si>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</si>
  <si>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</si>
  <si>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</si>
  <si>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</si>
  <si>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</si>
  <si>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</si>
  <si>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</si>
  <si>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</si>
  <si>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</si>
  <si>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</si>
  <si>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</si>
  <si>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</si>
  <si>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</si>
  <si>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</si>
  <si>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</si>
  <si>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</si>
  <si>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</si>
  <si>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</si>
  <si>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</si>
  <si>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</si>
  <si>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</si>
  <si>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</si>
  <si>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</si>
  <si>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</si>
  <si>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</si>
  <si>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</si>
  <si>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</si>
  <si>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</si>
  <si>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</si>
  <si>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</si>
  <si>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</si>
  <si>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</si>
  <si>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</si>
  <si>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</si>
  <si>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</si>
  <si>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</si>
  <si>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</si>
  <si>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</si>
  <si>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</si>
  <si>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</si>
  <si>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</si>
  <si>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</si>
  <si>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</si>
  <si>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</si>
  <si>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</si>
  <si>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</si>
  <si>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</si>
  <si>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</si>
  <si>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</si>
  <si>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</si>
  <si>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</si>
  <si>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</si>
  <si>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</si>
  <si>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</si>
  <si>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</si>
  <si>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</si>
  <si>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</si>
  <si>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</si>
  <si>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</si>
  <si>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</si>
  <si>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</si>
  <si>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</si>
  <si>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</si>
  <si>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</si>
  <si>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</si>
  <si>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</si>
  <si>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</si>
  <si>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</si>
  <si>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</si>
  <si>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</si>
  <si>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</si>
  <si>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</si>
  <si>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</si>
  <si>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</si>
  <si>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</si>
  <si>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</si>
  <si>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</si>
  <si>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</si>
  <si>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</si>
  <si>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</si>
  <si>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</si>
  <si>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</si>
  <si>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</si>
  <si>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</si>
  <si>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</si>
  <si>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</si>
  <si>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</si>
  <si>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</si>
  <si>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</si>
  <si>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</si>
  <si>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</si>
  <si>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</si>
  <si>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</si>
  <si>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</si>
  <si>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</si>
  <si>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</si>
  <si>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</si>
  <si>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</si>
  <si>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</si>
  <si>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</si>
  <si>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</si>
  <si>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</si>
  <si>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</si>
  <si>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</si>
  <si>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</si>
  <si>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</si>
  <si>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</si>
  <si>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</si>
  <si>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</si>
  <si>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</si>
  <si>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</si>
  <si>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</si>
  <si>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</si>
  <si>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</si>
  <si>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</si>
  <si>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</si>
  <si>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</si>
  <si>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</si>
  <si>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</si>
  <si>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</si>
  <si>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</si>
  <si>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</si>
  <si>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</si>
  <si>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</si>
  <si>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</si>
  <si>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</si>
  <si>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</si>
  <si>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</si>
  <si>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</si>
  <si>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</si>
  <si>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</si>
  <si>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</si>
  <si>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</si>
  <si>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</si>
  <si>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</si>
  <si>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</si>
  <si>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</si>
  <si>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</si>
  <si>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</si>
  <si>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</si>
  <si>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</si>
  <si>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</si>
  <si>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</si>
  <si>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</si>
  <si>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</si>
  <si>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</si>
  <si>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</si>
  <si>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</si>
  <si>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</si>
  <si>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</si>
  <si>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</si>
  <si>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</si>
  <si>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</si>
  <si>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</si>
  <si>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</si>
  <si>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</si>
  <si>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</si>
  <si>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</si>
  <si>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</si>
  <si>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</si>
  <si>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</si>
  <si>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</si>
  <si>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</si>
  <si>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</si>
  <si>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</si>
  <si>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</si>
  <si>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</si>
  <si>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</si>
  <si>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</si>
  <si>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</si>
  <si>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</si>
  <si>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</si>
  <si>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</si>
  <si>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</si>
  <si>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</si>
  <si>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</si>
  <si>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</si>
  <si>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</si>
  <si>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</si>
  <si>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</si>
  <si>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</si>
  <si>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</si>
  <si>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</si>
  <si>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</si>
  <si>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</si>
  <si>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</si>
  <si>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</si>
  <si>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</si>
  <si>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</si>
  <si>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</si>
  <si>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</si>
  <si>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</si>
  <si>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</si>
  <si>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</si>
  <si>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</si>
  <si>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</si>
  <si>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</si>
  <si>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</si>
  <si>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</si>
  <si>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</si>
  <si>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</si>
  <si>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</si>
  <si>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</si>
  <si>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</si>
  <si>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</si>
  <si>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</si>
  <si>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</si>
  <si>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</si>
  <si>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</si>
  <si>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</si>
  <si>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</si>
  <si>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</si>
  <si>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</si>
  <si>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</si>
  <si>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</si>
  <si>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</si>
  <si>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</si>
  <si>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</si>
  <si>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</si>
  <si>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</si>
  <si>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</si>
  <si>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</si>
  <si>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</si>
  <si>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</si>
  <si>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</si>
  <si>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</si>
  <si>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</si>
  <si>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</si>
  <si>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</si>
  <si>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</si>
  <si>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</si>
  <si>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</si>
  <si>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</si>
  <si>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</si>
  <si>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</si>
  <si>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</si>
  <si>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</si>
  <si>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</si>
  <si>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</si>
  <si>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</si>
  <si>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</si>
  <si>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</si>
  <si>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</si>
  <si>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</si>
  <si>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</si>
  <si>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</si>
  <si>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</si>
  <si>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</si>
  <si>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</si>
  <si>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</si>
  <si>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</si>
  <si>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</si>
  <si>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</si>
  <si>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</si>
  <si>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</si>
  <si>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</si>
  <si>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</si>
  <si>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</si>
  <si>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</si>
  <si>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</si>
  <si>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</si>
  <si>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</si>
  <si>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</si>
  <si>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</si>
  <si>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</si>
  <si>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</si>
  <si>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</si>
  <si>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</si>
  <si>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</si>
  <si>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</si>
  <si>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</si>
  <si>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</si>
  <si>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</si>
  <si>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</si>
  <si>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</si>
  <si>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</si>
  <si>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</si>
  <si>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</si>
  <si>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</si>
  <si>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</si>
  <si>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</si>
  <si>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</si>
  <si>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</si>
  <si>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</si>
  <si>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</si>
  <si>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</si>
  <si>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</si>
  <si>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</si>
  <si>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</si>
  <si>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</si>
  <si>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</si>
  <si>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</si>
  <si>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</si>
  <si>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</si>
  <si>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</si>
  <si>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</si>
  <si>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</si>
  <si>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</si>
  <si>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</si>
  <si>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</si>
  <si>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</si>
  <si>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</si>
  <si>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</si>
  <si>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</si>
  <si>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</si>
  <si>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</si>
  <si>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</si>
  <si>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</si>
  <si>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</si>
  <si>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</si>
  <si>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</si>
  <si>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</si>
  <si>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</si>
  <si>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</si>
  <si>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</si>
  <si>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</si>
  <si>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</si>
  <si>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</si>
  <si>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</si>
  <si>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</si>
  <si>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</si>
  <si>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</si>
  <si>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</si>
  <si>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</si>
  <si>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</si>
  <si>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</si>
  <si>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</si>
  <si>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</si>
  <si>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</si>
  <si>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</si>
  <si>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</si>
  <si>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</si>
  <si>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</si>
  <si>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</si>
  <si>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</si>
  <si>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</si>
  <si>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</si>
  <si>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</si>
  <si>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</si>
  <si>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</si>
  <si>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</si>
  <si>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</si>
  <si>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</si>
  <si>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</si>
  <si>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</si>
  <si>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</si>
  <si>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</si>
  <si>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</si>
  <si>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</si>
  <si>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</si>
  <si>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</si>
  <si>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</si>
  <si>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</si>
  <si>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</si>
  <si>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</si>
  <si>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</si>
  <si>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</si>
  <si>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</si>
  <si>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</si>
  <si>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</si>
  <si>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</si>
  <si>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</si>
  <si>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</si>
  <si>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</si>
  <si>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</si>
  <si>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</si>
  <si>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</si>
  <si>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</si>
  <si>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</si>
  <si>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</si>
  <si>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</si>
  <si>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</si>
  <si>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</si>
  <si>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</si>
  <si>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</si>
  <si>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</si>
  <si>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</si>
  <si>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</si>
  <si>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</si>
  <si>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</si>
  <si>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</si>
  <si>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</si>
  <si>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</si>
  <si>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</si>
  <si>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</si>
  <si>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</si>
  <si>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</si>
  <si>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</si>
  <si>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</si>
  <si>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</si>
  <si>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</si>
  <si>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</si>
  <si>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</si>
  <si>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</si>
  <si>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</si>
  <si>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</si>
  <si>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</si>
  <si>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</si>
  <si>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</si>
  <si>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</si>
  <si>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</si>
  <si>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</si>
  <si>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</si>
  <si>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</si>
  <si>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</si>
  <si>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</si>
  <si>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</si>
  <si>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</si>
  <si>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</si>
  <si>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</si>
  <si>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</si>
  <si>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</si>
  <si>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</si>
  <si>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</si>
  <si>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</si>
  <si>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</si>
  <si>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</si>
  <si>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</si>
  <si>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</si>
  <si>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</si>
  <si>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</si>
  <si>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</si>
  <si>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</si>
  <si>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</si>
  <si>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</si>
  <si>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</si>
  <si>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</si>
  <si>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</si>
  <si>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</si>
  <si>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</si>
  <si>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</si>
  <si>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</si>
  <si>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</si>
  <si>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</si>
  <si>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</si>
  <si>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</si>
  <si>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</si>
  <si>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</si>
  <si>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</si>
  <si>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</si>
  <si>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</si>
  <si>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</si>
  <si>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</si>
  <si>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</si>
  <si>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</si>
  <si>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</si>
  <si>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</si>
  <si>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</si>
  <si>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</si>
  <si>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</si>
  <si>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</si>
  <si>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</si>
  <si>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</si>
  <si>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</si>
  <si>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</si>
  <si>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</si>
  <si>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</si>
  <si>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</si>
  <si>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</si>
  <si>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</si>
  <si>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</si>
  <si>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</si>
  <si>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</si>
  <si>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</si>
  <si>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</si>
  <si>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</si>
  <si>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</si>
  <si>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</si>
  <si>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</si>
  <si>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</si>
  <si>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</si>
  <si>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</si>
  <si>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</si>
  <si>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</si>
  <si>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</si>
  <si>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</si>
  <si>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</si>
  <si>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</si>
  <si>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</si>
  <si>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</si>
  <si>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</si>
  <si>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</si>
  <si>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</si>
  <si>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</si>
  <si>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</si>
  <si>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</si>
  <si>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</si>
  <si>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</si>
  <si>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</si>
  <si>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</si>
  <si>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</si>
  <si>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</si>
  <si>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</si>
  <si>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</si>
  <si>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</si>
  <si>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</si>
  <si>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</si>
  <si>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</si>
  <si>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</si>
  <si>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</si>
  <si>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</si>
  <si>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</si>
  <si>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</si>
  <si>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</si>
  <si>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</si>
  <si>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</si>
  <si>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</si>
  <si>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</si>
  <si>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</si>
  <si>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</si>
  <si>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</si>
  <si>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</si>
  <si>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</si>
  <si>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</si>
  <si>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</si>
  <si>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</si>
  <si>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</si>
  <si>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</si>
  <si>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</si>
  <si>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</si>
  <si>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</si>
  <si>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</si>
  <si>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</si>
  <si>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</si>
  <si>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</si>
  <si>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</si>
  <si>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</si>
  <si>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</si>
  <si>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</si>
  <si>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</si>
  <si>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</si>
  <si>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</si>
  <si>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</si>
  <si>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</si>
  <si>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</si>
  <si>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</si>
  <si>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</si>
  <si>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</si>
  <si>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</si>
  <si>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</si>
  <si>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</si>
  <si>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</si>
  <si>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</si>
  <si>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</si>
  <si>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</si>
  <si>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</si>
  <si>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</si>
  <si>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</si>
  <si>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</si>
  <si>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</si>
  <si>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</si>
  <si>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</si>
  <si>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</si>
  <si>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</si>
  <si>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</si>
  <si>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</si>
  <si>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</si>
  <si>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</si>
  <si>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</si>
  <si>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</si>
  <si>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</si>
  <si>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</si>
  <si>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</si>
  <si>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</si>
  <si>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</si>
  <si>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</si>
  <si>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</si>
  <si>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</si>
  <si>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</si>
  <si>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</si>
  <si>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</si>
  <si>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</si>
  <si>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</si>
  <si>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</si>
  <si>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</si>
  <si>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</si>
  <si>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</si>
  <si>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</si>
  <si>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</si>
  <si>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</si>
  <si>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</si>
  <si>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</si>
  <si>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</si>
  <si>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</si>
  <si>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</si>
  <si>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</si>
  <si>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</si>
  <si>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</si>
  <si>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</si>
  <si>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</si>
  <si>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</si>
  <si>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</si>
  <si>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</si>
  <si>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</si>
  <si>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</si>
  <si>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</si>
  <si>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</si>
  <si>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</si>
  <si>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</si>
  <si>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</si>
  <si>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</si>
  <si>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</si>
  <si>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</si>
  <si>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</si>
  <si>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</si>
  <si>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</si>
  <si>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</si>
  <si>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</si>
  <si>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</si>
  <si>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</si>
  <si>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</si>
  <si>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</si>
  <si>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</si>
  <si>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</si>
  <si>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</si>
  <si>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</si>
  <si>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</si>
  <si>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</si>
  <si>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</si>
  <si>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</si>
  <si>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</si>
  <si>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</si>
  <si>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</si>
  <si>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</si>
  <si>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</si>
  <si>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</si>
  <si>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</si>
  <si>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</si>
  <si>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</si>
  <si>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</si>
  <si>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</si>
  <si>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</si>
  <si>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</si>
  <si>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</si>
  <si>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</si>
  <si>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</si>
  <si>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</si>
  <si>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</si>
  <si>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</si>
  <si>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</si>
  <si>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</si>
  <si>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</si>
  <si>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</si>
  <si>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</si>
  <si>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</si>
  <si>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</si>
  <si>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</si>
  <si>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</si>
  <si>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</si>
  <si>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</si>
  <si>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</si>
  <si>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</si>
  <si>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</si>
  <si>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</si>
  <si>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</si>
  <si>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</si>
  <si>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</si>
  <si>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</si>
  <si>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</si>
  <si>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</si>
  <si>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</si>
  <si>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</si>
  <si>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</si>
  <si>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</si>
  <si>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</si>
  <si>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</si>
  <si>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</si>
  <si>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</si>
  <si>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</si>
  <si>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</si>
  <si>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</si>
  <si>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</si>
  <si>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</si>
  <si>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</si>
  <si>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</si>
  <si>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</si>
  <si>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</si>
  <si>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</si>
  <si>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</si>
  <si>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</si>
  <si>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</si>
  <si>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</si>
  <si>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</si>
  <si>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</si>
  <si>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</si>
  <si>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</si>
  <si>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</si>
  <si>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</si>
  <si>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</si>
  <si>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</si>
  <si>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</si>
  <si>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</si>
  <si>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</si>
  <si>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</si>
  <si>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</si>
  <si>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</si>
  <si>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</si>
  <si>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</si>
  <si>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</si>
  <si>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</si>
  <si>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</si>
  <si>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</si>
  <si>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</si>
  <si>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</si>
  <si>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</si>
  <si>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</si>
  <si>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</si>
  <si>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</si>
  <si>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</si>
  <si>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</si>
  <si>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</si>
  <si>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</si>
  <si>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</si>
  <si>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</si>
  <si>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</si>
  <si>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</si>
  <si>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</si>
  <si>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</si>
  <si>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</si>
  <si>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</si>
  <si>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</si>
  <si>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</si>
  <si>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</si>
  <si>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</si>
  <si>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</si>
  <si>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</si>
  <si>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</si>
  <si>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</si>
  <si>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</si>
  <si>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</si>
  <si>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</si>
  <si>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</si>
  <si>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</si>
  <si>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</si>
  <si>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</si>
  <si>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</si>
  <si>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</si>
  <si>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</si>
  <si>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</si>
  <si>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</si>
  <si>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</si>
  <si>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</si>
  <si>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</si>
  <si>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</si>
  <si>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</si>
  <si>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</si>
  <si>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</si>
  <si>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</si>
  <si>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</si>
  <si>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</si>
  <si>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</si>
  <si>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</si>
  <si>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</si>
  <si>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</si>
  <si>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</si>
  <si>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</si>
  <si>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</si>
  <si>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</si>
  <si>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</si>
  <si>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</si>
  <si>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</si>
  <si>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</si>
  <si>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</si>
  <si>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</si>
  <si>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</si>
  <si>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</si>
  <si>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</si>
  <si>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</si>
  <si>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</si>
  <si>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</si>
  <si>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</si>
  <si>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</si>
  <si>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</si>
  <si>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</si>
  <si>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</si>
  <si>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</si>
  <si>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</si>
  <si>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</si>
  <si>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</si>
  <si>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</si>
  <si>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</si>
  <si>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</si>
  <si>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</si>
  <si>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</si>
  <si>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</si>
  <si>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</si>
  <si>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</si>
  <si>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</si>
  <si>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</si>
  <si>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</si>
  <si>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</si>
  <si>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</si>
  <si>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</si>
  <si>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</si>
  <si>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</si>
  <si>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</si>
  <si>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</si>
  <si>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</si>
  <si>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</si>
  <si>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</si>
  <si>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</si>
  <si>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</si>
  <si>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</si>
  <si>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</si>
  <si>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</si>
  <si>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</si>
  <si>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</si>
  <si>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</si>
  <si>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</si>
  <si>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</si>
  <si>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</si>
  <si>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</si>
  <si>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</si>
  <si>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</si>
  <si>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</si>
  <si>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</si>
  <si>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</si>
  <si>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</si>
  <si>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</si>
  <si>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</si>
  <si>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</si>
  <si>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</si>
  <si>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</si>
  <si>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</si>
  <si>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</si>
  <si>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</si>
  <si>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</si>
  <si>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</si>
  <si>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</si>
  <si>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</si>
  <si>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</si>
  <si>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</si>
  <si>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</si>
  <si>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</si>
  <si>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</si>
  <si>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</si>
  <si>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</si>
  <si>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</si>
  <si>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</si>
  <si>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</si>
  <si>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</si>
  <si>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</si>
  <si>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</si>
  <si>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</si>
  <si>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</si>
  <si>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</si>
  <si>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</si>
  <si>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</si>
  <si>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</si>
  <si>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</si>
  <si>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</si>
  <si>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</si>
  <si>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</si>
  <si>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</si>
  <si>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</si>
  <si>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</si>
  <si>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</si>
  <si>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</si>
  <si>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</si>
  <si>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</si>
  <si>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</si>
  <si>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</si>
  <si>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</si>
  <si>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</si>
  <si>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</si>
  <si>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</si>
  <si>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</si>
  <si>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</si>
  <si>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</si>
  <si>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</si>
  <si>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</si>
  <si>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</si>
  <si>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</si>
  <si>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</si>
  <si>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</si>
  <si>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</si>
  <si>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</si>
  <si>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</si>
  <si>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</si>
  <si>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</si>
  <si>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</si>
  <si>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</si>
  <si>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</si>
  <si>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</si>
  <si>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</si>
  <si>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</si>
  <si>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</si>
  <si>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</si>
  <si>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</si>
  <si>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</si>
  <si>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</si>
  <si>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</si>
  <si>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</si>
  <si>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</si>
  <si>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</si>
  <si>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</si>
  <si>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</si>
  <si>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</si>
  <si>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</si>
  <si>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</si>
  <si>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</si>
  <si>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</si>
  <si>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</si>
  <si>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</si>
  <si>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</si>
  <si>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</si>
  <si>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</si>
  <si>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</si>
  <si>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</si>
  <si>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</si>
  <si>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</si>
  <si>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</si>
  <si>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</si>
  <si>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</si>
  <si>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</si>
  <si>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</si>
  <si>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</si>
  <si>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</si>
  <si>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</si>
  <si>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</si>
  <si>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</si>
  <si>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</si>
  <si>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</si>
  <si>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</si>
  <si>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</si>
  <si>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</si>
  <si>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</si>
  <si>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</si>
  <si>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</si>
  <si>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</si>
  <si>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</si>
  <si>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</si>
  <si>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</si>
  <si>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</si>
  <si>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</si>
  <si>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</si>
  <si>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</si>
  <si>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</si>
  <si>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</si>
  <si>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</si>
  <si>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</si>
  <si>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</si>
  <si>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</si>
  <si>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</si>
  <si>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</si>
  <si>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</si>
  <si>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</si>
  <si>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</si>
  <si>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</si>
  <si>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</si>
  <si>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</si>
  <si>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</si>
  <si>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</si>
  <si>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</si>
  <si>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</si>
  <si>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</si>
  <si>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</si>
  <si>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</si>
  <si>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</si>
  <si>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</si>
  <si>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</si>
  <si>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</si>
  <si>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</si>
  <si>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</si>
  <si>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</si>
  <si>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</si>
  <si>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</si>
  <si>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</si>
  <si>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</si>
  <si>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</si>
  <si>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</si>
  <si>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</si>
  <si>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</si>
  <si>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</si>
  <si>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</si>
  <si>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</si>
  <si>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</si>
  <si>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</si>
  <si>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</si>
  <si>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</si>
  <si>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</si>
  <si>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</si>
  <si>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</si>
  <si>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</si>
  <si>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</si>
  <si>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</si>
  <si>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</si>
  <si>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</si>
  <si>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</si>
  <si>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</si>
  <si>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</si>
  <si>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</si>
  <si>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</si>
  <si>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</si>
  <si>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</si>
  <si>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</si>
  <si>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</si>
  <si>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</si>
  <si>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</si>
  <si>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</si>
  <si>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</si>
  <si>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</si>
  <si>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</si>
  <si>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</si>
  <si>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</si>
  <si>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</si>
  <si>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</si>
  <si>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</si>
  <si>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</si>
  <si>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</si>
  <si>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</si>
  <si>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</si>
  <si>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</si>
  <si>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</si>
  <si>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</si>
  <si>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</si>
  <si>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</si>
  <si>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</si>
  <si>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</si>
  <si>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</si>
  <si>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</si>
  <si>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</si>
  <si>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</si>
  <si>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</si>
  <si>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</si>
  <si>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</si>
  <si>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</si>
  <si>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</si>
  <si>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</si>
  <si>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</si>
  <si>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</si>
  <si>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</si>
  <si>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</si>
  <si>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</si>
  <si>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</si>
  <si>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</si>
  <si>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</si>
  <si>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</si>
  <si>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</si>
  <si>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</si>
  <si>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</si>
  <si>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</si>
  <si>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</si>
  <si>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</si>
  <si>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</si>
  <si>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</si>
  <si>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</si>
  <si>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</si>
  <si>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</si>
  <si>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</si>
  <si>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</si>
  <si>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</si>
  <si>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</si>
  <si>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</si>
  <si>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</si>
  <si>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</si>
  <si>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</si>
  <si>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</si>
  <si>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</si>
  <si>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</si>
  <si>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</si>
  <si>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</si>
  <si>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</si>
  <si>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</si>
  <si>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</si>
  <si>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</si>
  <si>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</si>
  <si>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</si>
  <si>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</si>
  <si>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</si>
  <si>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</si>
  <si>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</si>
  <si>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</si>
  <si>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</si>
  <si>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</si>
  <si>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</si>
  <si>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</si>
  <si>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</si>
  <si>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</si>
  <si>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</si>
  <si>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</si>
  <si>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</si>
  <si>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</si>
  <si>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</si>
  <si>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</si>
  <si>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</si>
  <si>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</si>
  <si>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</si>
  <si>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</si>
  <si>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</si>
  <si>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</si>
  <si>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</si>
  <si>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</si>
  <si>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</si>
  <si>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</si>
  <si>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</si>
  <si>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</si>
  <si>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</si>
  <si>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</si>
  <si>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</si>
  <si>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</si>
  <si>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</si>
  <si>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</si>
  <si>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</si>
  <si>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</si>
  <si>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</si>
  <si>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</si>
  <si>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</si>
  <si>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</si>
  <si>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</si>
  <si>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</si>
  <si>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</si>
  <si>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</si>
  <si>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</si>
  <si>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</si>
  <si>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</si>
  <si>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</si>
  <si>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</si>
  <si>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</si>
  <si>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</si>
  <si>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</si>
  <si>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</si>
  <si>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</si>
  <si>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</si>
  <si>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</si>
  <si>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</si>
  <si>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</si>
  <si>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</si>
  <si>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</si>
  <si>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</si>
  <si>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</si>
  <si>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</si>
  <si>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</si>
  <si>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</si>
  <si>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</si>
  <si>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</si>
  <si>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</si>
  <si>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</si>
  <si>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</si>
  <si>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</si>
  <si>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</si>
  <si>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</si>
  <si>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</si>
  <si>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</si>
  <si>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</si>
  <si>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</si>
  <si>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</si>
  <si>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</si>
  <si>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</si>
  <si>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</si>
  <si>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</si>
  <si>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</si>
  <si>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</si>
  <si>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</si>
  <si>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</si>
  <si>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</si>
  <si>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</si>
  <si>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</si>
  <si>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</si>
  <si>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</si>
  <si>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</si>
  <si>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</si>
  <si>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</si>
  <si>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</si>
  <si>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</si>
  <si>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</si>
  <si>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</si>
  <si>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</si>
  <si>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</si>
  <si>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</si>
  <si>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</si>
  <si>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</si>
  <si>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</si>
  <si>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</si>
  <si>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</si>
  <si>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</si>
  <si>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</si>
  <si>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</si>
  <si>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</si>
  <si>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</si>
  <si>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</si>
  <si>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</si>
  <si>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</si>
  <si>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</si>
  <si>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</si>
  <si>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</si>
  <si>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</si>
  <si>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</si>
  <si>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</si>
  <si>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</si>
  <si>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</si>
  <si>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</si>
  <si>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</si>
  <si>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</si>
  <si>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</si>
  <si>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</si>
  <si>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</si>
  <si>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</si>
  <si>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</si>
  <si>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</si>
  <si>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</si>
  <si>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</si>
  <si>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</si>
  <si>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</si>
  <si>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</si>
  <si>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</si>
  <si>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</si>
  <si>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</si>
  <si>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</si>
  <si>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</si>
  <si>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</si>
  <si>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</si>
  <si>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</si>
  <si>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</si>
  <si>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</si>
  <si>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</si>
  <si>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</si>
  <si>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</si>
  <si>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</si>
  <si>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</si>
  <si>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</si>
  <si>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</si>
  <si>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</si>
  <si>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</si>
  <si>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</si>
  <si>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</si>
  <si>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</si>
  <si>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</si>
  <si>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</si>
  <si>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</si>
  <si>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</si>
  <si>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</si>
  <si>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</si>
  <si>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</si>
  <si>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</si>
  <si>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</si>
  <si>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</si>
  <si>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</si>
  <si>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</si>
  <si>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</si>
  <si>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</si>
  <si>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</si>
  <si>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</si>
  <si>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</si>
  <si>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</si>
  <si>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</si>
  <si>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</si>
  <si>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</si>
  <si>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</si>
  <si>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</si>
  <si>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</si>
  <si>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</si>
  <si>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</si>
  <si>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</si>
  <si>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</si>
  <si>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</si>
  <si>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</si>
  <si>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</si>
  <si>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</si>
  <si>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</si>
  <si>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</si>
  <si>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</si>
  <si>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</si>
  <si>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</si>
  <si>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</si>
  <si>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</si>
  <si>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</si>
  <si>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</si>
  <si>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</si>
  <si>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</si>
  <si>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</si>
  <si>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</si>
  <si>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</si>
  <si>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</si>
  <si>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</si>
  <si>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</si>
  <si>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</si>
  <si>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</si>
  <si>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</si>
  <si>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</si>
  <si>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</si>
  <si>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</si>
  <si>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</si>
  <si>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</si>
  <si>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</si>
  <si>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</si>
  <si>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</si>
  <si>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</si>
  <si>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</si>
  <si>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</si>
  <si>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</si>
  <si>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</si>
  <si>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</si>
  <si>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</si>
  <si>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</si>
  <si>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</si>
  <si>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</si>
  <si>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</si>
  <si>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</si>
  <si>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</si>
  <si>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</si>
  <si>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</si>
  <si>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</si>
  <si>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</si>
  <si>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</si>
  <si>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</si>
  <si>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</si>
  <si>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</si>
  <si>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</si>
  <si>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</si>
  <si>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</si>
  <si>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</si>
  <si>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</si>
  <si>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</si>
  <si>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</si>
  <si>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</si>
  <si>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</si>
  <si>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</si>
  <si>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</si>
  <si>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</si>
  <si>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</si>
  <si>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</si>
  <si>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</si>
  <si>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</si>
  <si>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</si>
  <si>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</si>
  <si>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</si>
  <si>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</si>
  <si>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</si>
  <si>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</si>
  <si>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</si>
  <si>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</si>
  <si>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</si>
  <si>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</si>
  <si>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</si>
  <si>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</si>
  <si>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</si>
  <si>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</si>
  <si>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</si>
  <si>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</si>
  <si>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</si>
  <si>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</si>
  <si>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</si>
  <si>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</si>
  <si>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</si>
  <si>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</si>
  <si>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</si>
  <si>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</si>
  <si>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</si>
  <si>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</si>
  <si>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</si>
  <si>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</si>
  <si>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</si>
  <si>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</si>
  <si>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</si>
  <si>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</si>
  <si>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</si>
  <si>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</si>
  <si>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</si>
  <si>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</si>
  <si>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</si>
  <si>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</si>
  <si>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</si>
  <si>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</si>
  <si>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</si>
  <si>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</si>
  <si>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</si>
  <si>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</si>
  <si>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</si>
  <si>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</si>
  <si>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</si>
  <si>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</si>
  <si>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</si>
  <si>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</si>
  <si>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</si>
  <si>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</si>
  <si>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</si>
  <si>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</si>
  <si>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</si>
  <si>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</si>
  <si>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</si>
  <si>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</si>
  <si>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</si>
  <si>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</si>
  <si>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</si>
  <si>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</si>
  <si>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</si>
  <si>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</si>
  <si>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</si>
  <si>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</si>
  <si>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</si>
  <si>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</si>
  <si>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</si>
  <si>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</si>
  <si>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</si>
  <si>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</si>
  <si>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</si>
  <si>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</si>
  <si>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</si>
  <si>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</si>
  <si>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</si>
  <si>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</si>
  <si>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</si>
  <si>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</si>
  <si>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</si>
  <si>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</si>
  <si>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</si>
  <si>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</si>
  <si>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</si>
  <si>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</si>
  <si>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</si>
  <si>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</si>
  <si>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</si>
  <si>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</si>
  <si>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</si>
  <si>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</si>
  <si>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</si>
  <si>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</si>
  <si>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</si>
  <si>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</si>
  <si>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</si>
  <si>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</si>
  <si>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</si>
  <si>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</si>
  <si>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</si>
  <si>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</si>
  <si>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</si>
  <si>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</si>
  <si>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</si>
  <si>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</si>
  <si>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</si>
  <si>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</si>
  <si>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</si>
  <si>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</si>
  <si>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</si>
  <si>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</si>
  <si>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</si>
  <si>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</si>
  <si>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</si>
  <si>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</si>
  <si>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</si>
  <si>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</si>
  <si>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</si>
  <si>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</si>
  <si>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</si>
  <si>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</si>
  <si>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</si>
  <si>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</si>
  <si>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</si>
  <si>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</si>
  <si>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</si>
  <si>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</si>
  <si>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</si>
  <si>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</si>
  <si>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</si>
  <si>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</si>
  <si>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</si>
  <si>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</si>
  <si>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</si>
  <si>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</si>
  <si>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</si>
  <si>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</si>
  <si>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</si>
  <si>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</si>
  <si>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</si>
  <si>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</si>
  <si>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</si>
  <si>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</si>
  <si>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</si>
  <si>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</si>
  <si>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</si>
  <si>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</si>
  <si>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</si>
  <si>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</si>
  <si>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</si>
  <si>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</si>
  <si>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</si>
  <si>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</si>
  <si>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</si>
  <si>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</si>
  <si>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</si>
  <si>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</si>
  <si>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</si>
  <si>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</si>
  <si>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</si>
  <si>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</si>
  <si>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</si>
  <si>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</si>
  <si>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</si>
  <si>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</si>
  <si>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</si>
  <si>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</si>
  <si>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</si>
  <si>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</si>
  <si>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</si>
  <si>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</si>
  <si>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</si>
  <si>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</si>
  <si>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</si>
  <si>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</si>
  <si>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</si>
  <si>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</si>
  <si>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</si>
  <si>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</si>
  <si>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</si>
  <si>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</si>
  <si>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</si>
  <si>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</si>
  <si>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</si>
  <si>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</si>
  <si>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</si>
  <si>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</si>
  <si>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</si>
  <si>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</si>
  <si>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</si>
  <si>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</si>
  <si>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</si>
  <si>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</si>
  <si>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</si>
  <si>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</si>
  <si>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</si>
  <si>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</si>
  <si>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</si>
  <si>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</si>
  <si>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</si>
  <si>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</si>
  <si>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</si>
  <si>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</si>
  <si>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</si>
  <si>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</si>
  <si>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</si>
  <si>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</si>
  <si>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</si>
  <si>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</si>
  <si>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</si>
  <si>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</si>
  <si>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</si>
  <si>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</si>
  <si>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</si>
  <si>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</si>
  <si>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</si>
  <si>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</si>
  <si>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</si>
  <si>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</si>
  <si>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</si>
  <si>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</si>
  <si>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</si>
  <si>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</si>
  <si>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</si>
  <si>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</si>
  <si>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</si>
  <si>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</si>
  <si>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</si>
  <si>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</si>
  <si>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</si>
  <si>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</si>
  <si>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</si>
  <si>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</si>
  <si>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</si>
  <si>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</si>
  <si>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</si>
  <si>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</si>
  <si>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</si>
  <si>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</si>
  <si>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</si>
  <si>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</si>
  <si>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</si>
  <si>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</si>
  <si>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</si>
  <si>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</si>
  <si>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</si>
  <si>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</si>
  <si>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</si>
  <si>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</si>
  <si>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</si>
  <si>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</si>
  <si>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</si>
  <si>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</si>
  <si>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</si>
  <si>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</si>
  <si>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</si>
  <si>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</si>
  <si>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</si>
  <si>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</si>
  <si>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</si>
  <si>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</si>
  <si>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</si>
  <si>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</si>
  <si>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</si>
  <si>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</si>
  <si>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</si>
  <si>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</si>
  <si>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</si>
  <si>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</si>
  <si>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</si>
  <si>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</si>
  <si>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</si>
  <si>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</si>
  <si>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</si>
  <si>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</si>
  <si>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</si>
  <si>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</si>
  <si>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</si>
  <si>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</si>
  <si>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</si>
  <si>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</si>
  <si>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</si>
  <si>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</si>
  <si>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</si>
  <si>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</si>
  <si>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</si>
  <si>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</si>
  <si>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</si>
  <si>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</si>
  <si>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</si>
  <si>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</si>
  <si>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</si>
  <si>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</si>
  <si>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</si>
  <si>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</si>
  <si>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</si>
  <si>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</si>
  <si>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</si>
  <si>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</si>
  <si>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</si>
  <si>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</si>
  <si>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</si>
  <si>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</si>
  <si>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</si>
  <si>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</si>
  <si>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</si>
  <si>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</si>
  <si>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</si>
  <si>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</si>
  <si>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</si>
  <si>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</si>
  <si>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</si>
  <si>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</si>
  <si>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</si>
  <si>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</si>
  <si>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</si>
  <si>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</si>
  <si>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</si>
  <si>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</si>
  <si>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</si>
  <si>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</si>
  <si>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</si>
  <si>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</si>
  <si>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</si>
  <si>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</si>
  <si>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</si>
  <si>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</si>
  <si>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</si>
  <si>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</si>
  <si>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</si>
  <si>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</si>
  <si>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</si>
  <si>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</si>
  <si>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</si>
  <si>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</si>
  <si>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</si>
  <si>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</si>
  <si>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</si>
  <si>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</si>
  <si>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</si>
  <si>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</si>
  <si>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</si>
  <si>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</si>
  <si>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</si>
  <si>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</si>
  <si>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</si>
  <si>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</si>
  <si>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</si>
  <si>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</si>
  <si>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</si>
  <si>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</si>
  <si>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</si>
  <si>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</si>
  <si>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</si>
  <si>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</si>
  <si>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</si>
  <si>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</si>
  <si>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</si>
  <si>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</si>
  <si>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</si>
  <si>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</si>
  <si>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</si>
  <si>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</si>
  <si>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</si>
  <si>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</si>
  <si>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</si>
  <si>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</si>
  <si>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</si>
  <si>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</si>
  <si>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</si>
  <si>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</si>
  <si>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</si>
  <si>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</si>
  <si>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</si>
  <si>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</si>
  <si>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</si>
  <si>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</si>
  <si>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</si>
  <si>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</si>
  <si>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</si>
  <si>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</si>
  <si>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</si>
  <si>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</si>
  <si>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</si>
  <si>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</si>
  <si>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</si>
  <si>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</si>
  <si>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</si>
  <si>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</si>
  <si>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</si>
  <si>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</si>
  <si>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</si>
  <si>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</si>
  <si>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</si>
  <si>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</si>
  <si>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</si>
  <si>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</si>
  <si>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</si>
  <si>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</si>
  <si>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</si>
  <si>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</si>
  <si>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</si>
  <si>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</si>
  <si>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</si>
  <si>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</si>
  <si>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</si>
  <si>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</si>
  <si>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</si>
  <si>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</si>
  <si>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</si>
  <si>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</si>
  <si>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</si>
  <si>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</si>
  <si>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</si>
  <si>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</si>
  <si>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</si>
  <si>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</si>
  <si>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</si>
  <si>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</si>
  <si>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</si>
  <si>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</si>
  <si>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</si>
  <si>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</si>
  <si>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</si>
  <si>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</si>
  <si>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</si>
  <si>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</si>
  <si>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</si>
  <si>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</si>
  <si>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</si>
  <si>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</si>
  <si>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</si>
  <si>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</si>
  <si>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</si>
  <si>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</si>
  <si>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</si>
  <si>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</si>
  <si>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</si>
  <si>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</si>
  <si>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</si>
  <si>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</si>
  <si>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</si>
  <si>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</si>
  <si>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</si>
  <si>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</si>
  <si>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</si>
  <si>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</si>
  <si>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</si>
  <si>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</si>
  <si>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</si>
  <si>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</si>
  <si>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</si>
  <si>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</si>
  <si>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</si>
  <si>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</si>
  <si>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</si>
  <si>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</si>
  <si>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</si>
  <si>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</si>
  <si>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</si>
  <si>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</si>
  <si>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</si>
  <si>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</si>
  <si>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</si>
  <si>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</si>
  <si>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</si>
  <si>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</si>
  <si>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</si>
  <si>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</si>
  <si>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</si>
  <si>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</si>
  <si>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</si>
  <si>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</si>
  <si>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</si>
  <si>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</si>
  <si>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</si>
  <si>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</si>
  <si>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</si>
  <si>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</si>
  <si>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</si>
  <si>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</si>
  <si>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</si>
  <si>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</si>
  <si>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</si>
  <si>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</si>
  <si>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</si>
  <si>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</si>
  <si>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</si>
  <si>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</si>
  <si>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</si>
  <si>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</si>
  <si>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</si>
  <si>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</si>
  <si>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</si>
  <si>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</si>
  <si>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</si>
  <si>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</si>
  <si>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</si>
  <si>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</si>
  <si>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</si>
  <si>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</si>
  <si>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</si>
  <si>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</si>
  <si>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</si>
  <si>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</si>
  <si>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</si>
  <si>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</si>
  <si>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</si>
  <si>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</si>
  <si>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</si>
  <si>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</si>
  <si>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</si>
  <si>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</si>
  <si>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</si>
  <si>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</si>
  <si>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</si>
  <si>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</si>
  <si>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</si>
  <si>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</si>
  <si>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</si>
  <si>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</si>
  <si>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</si>
  <si>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</si>
  <si>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</si>
  <si>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</si>
  <si>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</si>
  <si>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</si>
  <si>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</si>
  <si>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</si>
  <si>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</si>
  <si>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</si>
  <si>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</si>
  <si>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</si>
  <si>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</si>
  <si>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</si>
  <si>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</si>
  <si>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</si>
  <si>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</si>
  <si>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</si>
  <si>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</si>
  <si>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</si>
  <si>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</si>
  <si>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</si>
  <si>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</si>
  <si>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</si>
  <si>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</si>
  <si>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</si>
  <si>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</si>
  <si>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</si>
  <si>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</si>
  <si>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</si>
  <si>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</si>
  <si>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</si>
  <si>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</si>
  <si>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</si>
  <si>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</si>
  <si>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</si>
  <si>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</si>
  <si>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</si>
  <si>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</si>
  <si>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</si>
  <si>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</si>
  <si>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</si>
  <si>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</si>
  <si>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</si>
  <si>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</si>
  <si>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</si>
  <si>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</si>
  <si>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</si>
  <si>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</si>
  <si>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</si>
  <si>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</si>
  <si>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</si>
  <si>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</si>
  <si>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</si>
  <si>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</si>
  <si>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</si>
  <si>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</si>
  <si>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</si>
  <si>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</si>
  <si>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</si>
  <si>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</si>
  <si>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</si>
  <si>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</si>
  <si>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</si>
  <si>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</si>
  <si>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</si>
  <si>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</si>
  <si>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</si>
  <si>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</si>
  <si>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</si>
  <si>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</si>
  <si>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</si>
  <si>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</si>
  <si>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</si>
  <si>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</si>
  <si>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</si>
  <si>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</si>
  <si>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</si>
  <si>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</si>
  <si>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</si>
  <si>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</si>
  <si>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</si>
  <si>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</si>
  <si>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</si>
  <si>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</si>
  <si>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</si>
  <si>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</si>
  <si>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</si>
  <si>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</si>
  <si>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</si>
  <si>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</si>
  <si>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</si>
  <si>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</si>
  <si>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</si>
  <si>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</si>
  <si>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</si>
  <si>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</si>
  <si>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</si>
  <si>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</si>
  <si>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</si>
  <si>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</si>
  <si>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</si>
  <si>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</si>
  <si>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</si>
  <si>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</si>
  <si>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</si>
  <si>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</si>
  <si>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</si>
  <si>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</si>
  <si>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</si>
  <si>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</si>
  <si>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</si>
  <si>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</si>
  <si>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</si>
  <si>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</si>
  <si>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</si>
  <si>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</si>
  <si>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</si>
  <si>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</si>
  <si>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</si>
  <si>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</si>
  <si>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</si>
  <si>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</si>
  <si>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</si>
  <si>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</si>
  <si>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</si>
  <si>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</si>
  <si>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</si>
  <si>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</si>
  <si>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</si>
  <si>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</si>
  <si>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</si>
  <si>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</si>
  <si>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</si>
  <si>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</si>
  <si>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</si>
  <si>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</si>
  <si>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</si>
  <si>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</si>
  <si>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</si>
  <si>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</si>
  <si>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</si>
  <si>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</si>
  <si>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</si>
  <si>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</si>
  <si>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</si>
  <si>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</si>
  <si>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</si>
  <si>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</si>
  <si>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</si>
  <si>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</si>
  <si>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</si>
  <si>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</si>
  <si>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</si>
  <si>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</si>
  <si>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</si>
  <si>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</si>
  <si>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</si>
  <si>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</si>
  <si>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</si>
  <si>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</si>
  <si>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</si>
  <si>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</si>
  <si>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</si>
  <si>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</si>
  <si>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</si>
  <si>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</si>
  <si>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</si>
  <si>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</si>
  <si>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</si>
  <si>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</si>
  <si>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</si>
  <si>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</si>
  <si>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</si>
  <si>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</si>
  <si>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</si>
  <si>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</si>
  <si>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</si>
  <si>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</si>
  <si>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</si>
  <si>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</si>
  <si>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</si>
  <si>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</si>
  <si>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</si>
  <si>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</si>
  <si>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</si>
  <si>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</si>
  <si>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</si>
  <si>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</si>
  <si>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</si>
  <si>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</si>
  <si>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</si>
  <si>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</si>
  <si>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</si>
  <si>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</si>
  <si>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</si>
  <si>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</si>
  <si>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</si>
  <si>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</si>
  <si>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</si>
  <si>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</si>
  <si>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</si>
  <si>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</si>
  <si>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</si>
  <si>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</si>
  <si>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</si>
  <si>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</si>
  <si>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</si>
  <si>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</si>
  <si>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</si>
  <si>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</si>
  <si>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</si>
  <si>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</si>
  <si>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</si>
  <si>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</si>
  <si>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</si>
  <si>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</si>
  <si>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</si>
  <si>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</si>
  <si>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</si>
  <si>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</si>
  <si>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</si>
  <si>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</si>
  <si>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</si>
  <si>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</si>
  <si>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</si>
  <si>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</si>
  <si>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</si>
  <si>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</si>
  <si>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</si>
  <si>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</si>
  <si>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</si>
  <si>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</si>
  <si>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</si>
  <si>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</si>
  <si>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</si>
  <si>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</si>
  <si>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</si>
  <si>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</si>
  <si>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</si>
  <si>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</si>
  <si>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</si>
  <si>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</si>
  <si>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</si>
  <si>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</si>
  <si>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</si>
  <si>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</si>
  <si>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</si>
  <si>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</si>
  <si>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</si>
  <si>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</si>
  <si>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</si>
  <si>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</si>
  <si>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</si>
  <si>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</si>
  <si>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</si>
  <si>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</si>
  <si>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</si>
  <si>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</si>
  <si>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</si>
  <si>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</si>
  <si>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</si>
  <si>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</si>
  <si>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</si>
  <si>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</si>
  <si>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</si>
  <si>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</si>
  <si>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</si>
  <si>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</si>
  <si>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</si>
  <si>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</si>
  <si>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</si>
  <si>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</si>
  <si>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</si>
  <si>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</si>
  <si>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</si>
  <si>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</si>
  <si>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</si>
  <si>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</si>
  <si>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</si>
  <si>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</si>
  <si>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</si>
  <si>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</si>
  <si>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</si>
  <si>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</si>
  <si>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</si>
  <si>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</si>
  <si>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</si>
  <si>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</si>
  <si>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</si>
  <si>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</si>
  <si>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</si>
  <si>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</si>
  <si>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</si>
  <si>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</si>
  <si>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</si>
  <si>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</si>
  <si>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</si>
  <si>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</si>
  <si>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</si>
  <si>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</si>
  <si>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</si>
  <si>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</si>
  <si>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</si>
  <si>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</si>
  <si>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</si>
  <si>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</si>
  <si>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</si>
  <si>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</si>
  <si>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</si>
  <si>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</si>
  <si>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</si>
  <si>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</si>
  <si>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</si>
  <si>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</si>
  <si>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</si>
  <si>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</si>
  <si>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</si>
  <si>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</si>
  <si>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</si>
  <si>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</si>
  <si>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</si>
  <si>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</si>
  <si>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</si>
  <si>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</si>
  <si>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</si>
  <si>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</si>
  <si>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</si>
  <si>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</si>
  <si>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</si>
  <si>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</si>
  <si>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</si>
  <si>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</si>
  <si>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</si>
  <si>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</si>
  <si>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</si>
  <si>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</si>
  <si>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</si>
  <si>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</si>
  <si>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</si>
  <si>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</si>
  <si>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</si>
  <si>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</si>
  <si>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</si>
  <si>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</si>
  <si>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</si>
  <si>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</si>
  <si>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</si>
  <si>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</si>
  <si>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</si>
  <si>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</si>
  <si>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</si>
  <si>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</si>
  <si>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</si>
  <si>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</si>
  <si>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</si>
  <si>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</si>
  <si>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</si>
  <si>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</si>
  <si>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</si>
  <si>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</si>
  <si>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</si>
  <si>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</si>
  <si>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</si>
  <si>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</si>
  <si>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</si>
  <si>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</si>
  <si>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</si>
  <si>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</si>
  <si>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</si>
  <si>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</si>
  <si>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</si>
  <si>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</si>
  <si>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</si>
  <si>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</si>
  <si>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</si>
  <si>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</si>
  <si>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</si>
  <si>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</si>
  <si>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</si>
  <si>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</si>
  <si>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</si>
  <si>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</si>
  <si>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</si>
  <si>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</si>
  <si>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</si>
  <si>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</si>
  <si>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</si>
  <si>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</si>
  <si>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</si>
  <si>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</si>
  <si>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</si>
  <si>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</si>
  <si>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</si>
  <si>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</si>
  <si>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</si>
  <si>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</si>
  <si>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</si>
  <si>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</si>
  <si>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</si>
  <si>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</si>
  <si>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</si>
  <si>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</si>
  <si>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</si>
  <si>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</si>
  <si>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</si>
  <si>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</si>
  <si>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</si>
  <si>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</si>
  <si>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</si>
  <si>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</si>
  <si>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</si>
  <si>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</si>
  <si>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</si>
  <si>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</si>
  <si>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</si>
  <si>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</si>
  <si>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</si>
  <si>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</si>
  <si>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</si>
  <si>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</si>
  <si>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</si>
  <si>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</si>
  <si>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</si>
  <si>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</si>
  <si>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</si>
  <si>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</si>
  <si>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</si>
  <si>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</si>
  <si>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</si>
  <si>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</si>
  <si>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</si>
  <si>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</si>
  <si>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</si>
  <si>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</si>
  <si>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</si>
  <si>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</si>
  <si>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</si>
  <si>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</si>
  <si>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</si>
  <si>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</si>
  <si>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</si>
  <si>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</si>
  <si>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</si>
  <si>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</si>
  <si>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</si>
  <si>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</si>
  <si>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</si>
  <si>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</si>
  <si>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</si>
  <si>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</si>
  <si>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</si>
  <si>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</si>
  <si>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</si>
  <si>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</si>
  <si>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</si>
  <si>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</si>
  <si>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</si>
  <si>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</si>
  <si>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</si>
  <si>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</si>
  <si>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</si>
  <si>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</si>
  <si>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</si>
  <si>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</si>
  <si>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</si>
  <si>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</si>
  <si>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</si>
  <si>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</si>
  <si>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</si>
  <si>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</si>
  <si>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</si>
  <si>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</si>
  <si>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</si>
  <si>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</si>
  <si>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</si>
  <si>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</si>
  <si>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</si>
  <si>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</si>
  <si>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</si>
  <si>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</si>
  <si>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</si>
  <si>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</si>
  <si>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</si>
  <si>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</si>
  <si>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</si>
  <si>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</si>
  <si>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</si>
  <si>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</si>
  <si>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</si>
  <si>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</si>
  <si>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</si>
  <si>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</si>
  <si>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</si>
  <si>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</si>
  <si>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</si>
  <si>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</si>
  <si>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</si>
  <si>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</si>
  <si>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</si>
  <si>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</si>
  <si>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</si>
  <si>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</si>
  <si>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</si>
  <si>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</si>
  <si>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</si>
  <si>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</si>
  <si>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</si>
  <si>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</si>
  <si>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</si>
  <si>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</si>
  <si>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</si>
  <si>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</si>
  <si>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</si>
  <si>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</si>
  <si>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</si>
  <si>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</si>
  <si>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</si>
  <si>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</si>
  <si>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</si>
  <si>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</si>
  <si>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</si>
  <si>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</si>
  <si>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</si>
  <si>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</si>
  <si>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</si>
  <si>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</si>
  <si>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</si>
  <si>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</si>
  <si>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</si>
  <si>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</si>
  <si>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</si>
  <si>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</si>
  <si>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</si>
  <si>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</si>
  <si>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</si>
  <si>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</si>
  <si>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</si>
  <si>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</si>
  <si>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</si>
  <si>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</si>
  <si>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</si>
  <si>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</si>
  <si>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</si>
  <si>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</si>
  <si>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</si>
  <si>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</si>
  <si>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</si>
  <si>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</si>
  <si>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</si>
  <si>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</si>
  <si>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</si>
  <si>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</si>
  <si>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</si>
  <si>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</si>
  <si>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</si>
  <si>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</si>
  <si>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</si>
  <si>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</si>
  <si>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</si>
  <si>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</si>
  <si>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</si>
  <si>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</si>
  <si>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</si>
  <si>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</si>
  <si>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</si>
  <si>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</si>
  <si>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</si>
  <si>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</si>
  <si>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</si>
  <si>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</si>
  <si>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</si>
  <si>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</si>
  <si>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</si>
  <si>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</si>
  <si>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</si>
  <si>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</si>
  <si>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</si>
  <si>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</si>
  <si>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</si>
  <si>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</si>
  <si>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</si>
  <si>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</si>
  <si>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</si>
  <si>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</si>
  <si>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</si>
  <si>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</si>
  <si>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</si>
  <si>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</si>
  <si>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</si>
  <si>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</si>
  <si>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</si>
  <si>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</si>
  <si>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</si>
  <si>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</si>
  <si>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</si>
  <si>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</si>
  <si>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</si>
  <si>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</si>
  <si>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</si>
  <si>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</si>
  <si>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</si>
  <si>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</si>
  <si>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</si>
  <si>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</si>
  <si>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</si>
  <si>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</si>
  <si>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</si>
  <si>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</si>
  <si>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</si>
  <si>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</si>
  <si>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</si>
  <si>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</si>
  <si>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</si>
  <si>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</si>
  <si>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</si>
  <si>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</si>
  <si>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</si>
  <si>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</si>
  <si>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</si>
  <si>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</si>
  <si>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</si>
  <si>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</si>
  <si>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</si>
  <si>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</si>
  <si>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</si>
  <si>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</si>
  <si>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</si>
  <si>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</si>
  <si>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</si>
  <si>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</si>
  <si>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</si>
  <si>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</si>
  <si>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</si>
  <si>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</si>
  <si>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</si>
  <si>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</si>
  <si>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</si>
  <si>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</si>
  <si>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</si>
  <si>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</si>
  <si>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</si>
  <si>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</si>
  <si>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</si>
  <si>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</si>
  <si>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</si>
  <si>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</si>
  <si>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</si>
  <si>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</si>
  <si>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</si>
  <si>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</si>
  <si>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</si>
  <si>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</si>
  <si>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</si>
  <si>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</si>
  <si>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</si>
  <si>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</si>
  <si>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</si>
  <si>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</si>
  <si>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</si>
  <si>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</si>
  <si>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</si>
  <si>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</si>
  <si>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</si>
  <si>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</si>
  <si>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</si>
  <si>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</si>
  <si>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</si>
  <si>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</si>
  <si>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</si>
  <si>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</si>
  <si>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</si>
  <si>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</si>
  <si>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</si>
  <si>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</si>
  <si>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</si>
  <si>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</si>
  <si>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</si>
  <si>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</si>
  <si>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</si>
  <si>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</si>
  <si>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</si>
  <si>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</si>
  <si>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</si>
  <si>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</si>
  <si>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</si>
  <si>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</si>
  <si>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</si>
  <si>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</si>
  <si>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</si>
  <si>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</si>
  <si>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</si>
  <si>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</si>
  <si>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</si>
  <si>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</si>
  <si>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</si>
  <si>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</si>
  <si>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</si>
  <si>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</si>
  <si>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</si>
  <si>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</si>
  <si>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</si>
  <si>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</si>
  <si>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</si>
  <si>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</si>
  <si>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</si>
  <si>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</si>
  <si>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</si>
  <si>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</si>
  <si>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</si>
  <si>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</si>
  <si>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</si>
  <si>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</si>
  <si>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</si>
  <si>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</si>
  <si>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</si>
  <si>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</si>
  <si>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</si>
  <si>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</si>
  <si>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</si>
  <si>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</si>
  <si>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</si>
  <si>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</si>
  <si>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</si>
  <si>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</si>
  <si>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</si>
  <si>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</si>
  <si>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</si>
  <si>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</si>
  <si>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</si>
  <si>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</si>
  <si>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</si>
  <si>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</si>
  <si>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</si>
  <si>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</si>
  <si>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</si>
  <si>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</si>
  <si>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</si>
  <si>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</si>
  <si>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</si>
  <si>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</si>
  <si>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</si>
  <si>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</si>
  <si>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</si>
  <si>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</si>
  <si>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</si>
  <si>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</si>
  <si>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</si>
  <si>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</si>
  <si>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</si>
  <si>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</si>
  <si>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</si>
  <si>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</si>
  <si>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</si>
  <si>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</si>
  <si>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</si>
  <si>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</si>
  <si>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</si>
  <si>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</si>
  <si>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</si>
  <si>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</si>
  <si>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</si>
  <si>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</si>
  <si>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</si>
  <si>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</si>
  <si>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</si>
  <si>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</si>
  <si>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</si>
  <si>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</si>
  <si>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</si>
  <si>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</si>
  <si>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</si>
  <si>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</si>
  <si>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</si>
  <si>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</si>
  <si>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</si>
  <si>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</si>
  <si>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</si>
  <si>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</si>
  <si>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</si>
  <si>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</si>
  <si>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</si>
  <si>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</si>
  <si>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</si>
  <si>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</si>
  <si>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</si>
  <si>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</si>
  <si>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</si>
  <si>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</si>
  <si>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</si>
  <si>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</si>
  <si>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</si>
  <si>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</si>
  <si>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</si>
  <si>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</si>
  <si>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</si>
  <si>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</si>
  <si>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</si>
  <si>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</si>
  <si>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</si>
  <si>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</si>
  <si>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</si>
  <si>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</si>
  <si>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</si>
  <si>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</si>
  <si>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</si>
  <si>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</si>
  <si>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</si>
  <si>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</si>
  <si>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</si>
  <si>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</si>
  <si>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</si>
  <si>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</si>
  <si>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</si>
  <si>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</si>
  <si>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</si>
  <si>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</si>
  <si>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</si>
  <si>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</si>
  <si>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</si>
  <si>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</si>
  <si>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</si>
  <si>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</si>
  <si>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</si>
  <si>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</si>
  <si>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</si>
  <si>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</si>
  <si>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</si>
  <si>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</si>
  <si>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</si>
  <si>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</si>
  <si>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</si>
  <si>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</si>
  <si>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</si>
  <si>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</si>
  <si>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</si>
  <si>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</si>
  <si>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</si>
  <si>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</si>
  <si>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</si>
  <si>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</si>
  <si>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</si>
  <si>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</si>
  <si>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</si>
  <si>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</si>
  <si>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</si>
  <si>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</si>
  <si>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</si>
  <si>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</si>
  <si>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</si>
  <si>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</si>
  <si>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</si>
  <si>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</si>
  <si>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</si>
  <si>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</si>
  <si>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</si>
  <si>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</si>
  <si>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</si>
  <si>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</si>
  <si>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</si>
  <si>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</si>
  <si>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</si>
  <si>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</si>
  <si>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</si>
  <si>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</si>
  <si>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</si>
  <si>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</si>
  <si>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</si>
  <si>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</si>
  <si>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</si>
  <si>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</si>
  <si>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</si>
  <si>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</si>
  <si>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</si>
  <si>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</si>
  <si>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</si>
  <si>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</si>
  <si>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</si>
  <si>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</si>
  <si>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</si>
  <si>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</si>
  <si>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</si>
  <si>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</si>
  <si>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</si>
  <si>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</si>
  <si>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</si>
  <si>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</si>
  <si>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</si>
  <si>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</si>
  <si>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</si>
  <si>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</si>
  <si>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</si>
  <si>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</si>
  <si>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</si>
  <si>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</si>
  <si>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</si>
  <si>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</si>
  <si>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</si>
  <si>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</si>
  <si>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</si>
  <si>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</si>
  <si>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</si>
  <si>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</si>
  <si>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</si>
  <si>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</si>
  <si>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</si>
  <si>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</si>
  <si>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</si>
  <si>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</si>
  <si>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</si>
  <si>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</si>
  <si>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</si>
  <si>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</si>
  <si>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</si>
  <si>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</si>
  <si>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</si>
  <si>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</si>
  <si>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</si>
  <si>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</si>
  <si>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</si>
  <si>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</si>
  <si>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</si>
  <si>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</si>
  <si>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</si>
  <si>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</si>
  <si>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</si>
  <si>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</si>
  <si>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</si>
  <si>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</si>
  <si>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</si>
  <si>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</si>
  <si>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</si>
  <si>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</si>
  <si>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</si>
  <si>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</si>
  <si>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</si>
  <si>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</si>
  <si>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</si>
  <si>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</si>
  <si>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</si>
  <si>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</si>
  <si>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</si>
  <si>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</si>
  <si>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</si>
  <si>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</si>
  <si>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</si>
  <si>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</si>
  <si>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</si>
  <si>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</si>
  <si>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</si>
  <si>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</si>
  <si>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</si>
  <si>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</si>
  <si>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</si>
  <si>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</si>
  <si>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</si>
  <si>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</si>
  <si>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</si>
  <si>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</si>
  <si>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</si>
  <si>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</si>
  <si>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</si>
  <si>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</si>
  <si>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</si>
  <si>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</si>
  <si>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</si>
  <si>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</si>
  <si>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</si>
  <si>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</si>
  <si>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</si>
  <si>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</si>
  <si>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</si>
  <si>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</si>
  <si>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</si>
  <si>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</si>
  <si>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</si>
  <si>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</si>
  <si>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</si>
  <si>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</si>
  <si>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</si>
  <si>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</si>
  <si>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</si>
  <si>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</si>
  <si>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</si>
  <si>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</si>
  <si>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</si>
  <si>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</si>
  <si>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</si>
  <si>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</si>
  <si>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</si>
  <si>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</si>
  <si>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</si>
  <si>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</si>
  <si>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</si>
  <si>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</si>
  <si>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</si>
  <si>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</si>
  <si>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</si>
  <si>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</si>
  <si>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</si>
  <si>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</si>
  <si>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</si>
  <si>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</si>
  <si>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</si>
  <si>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</si>
  <si>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</si>
  <si>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</si>
  <si>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</si>
  <si>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</si>
  <si>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</si>
  <si>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</si>
  <si>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</si>
  <si>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</si>
  <si>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</si>
  <si>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</si>
  <si>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</si>
  <si>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</si>
  <si>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</si>
  <si>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</si>
  <si>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</si>
  <si>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</si>
  <si>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</si>
  <si>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</si>
  <si>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</si>
  <si>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</si>
  <si>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</si>
  <si>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</si>
  <si>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</si>
  <si>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</si>
  <si>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</si>
  <si>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</si>
  <si>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</si>
  <si>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</si>
  <si>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</si>
  <si>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</si>
  <si>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</si>
  <si>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</si>
  <si>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</si>
  <si>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</si>
  <si>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</si>
  <si>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</si>
  <si>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</si>
  <si>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</si>
  <si>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</si>
  <si>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</si>
  <si>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</si>
  <si>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</si>
  <si>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</si>
  <si>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</si>
  <si>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</si>
  <si>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</si>
  <si>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</si>
  <si>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</si>
  <si>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</si>
  <si>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</si>
  <si>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</si>
  <si>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</si>
  <si>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</si>
  <si>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</si>
  <si>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</si>
  <si>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</si>
  <si>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</si>
  <si>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</si>
  <si>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</si>
  <si>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</si>
  <si>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</si>
  <si>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</si>
  <si>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</si>
  <si>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</si>
  <si>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</si>
  <si>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</si>
  <si>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</si>
  <si>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</si>
  <si>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</si>
  <si>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</si>
  <si>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</si>
  <si>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</si>
  <si>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</si>
  <si>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</si>
  <si>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</si>
  <si>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</si>
  <si>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</si>
  <si>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</si>
  <si>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</si>
  <si>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</si>
  <si>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</si>
  <si>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</si>
  <si>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</si>
  <si>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</si>
  <si>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</si>
  <si>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</si>
  <si>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</si>
  <si>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</si>
  <si>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</si>
  <si>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</si>
  <si>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</si>
  <si>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</si>
  <si>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</si>
  <si>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</si>
  <si>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</si>
  <si>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</si>
  <si>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</si>
  <si>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</si>
  <si>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</si>
  <si>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</si>
  <si>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</si>
  <si>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</si>
  <si>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</si>
  <si>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</si>
  <si>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</si>
  <si>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</si>
  <si>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</si>
  <si>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</si>
  <si>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</si>
  <si>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</si>
  <si>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</si>
  <si>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</si>
  <si>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</si>
  <si>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</si>
  <si>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</si>
  <si>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</si>
  <si>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</si>
  <si>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</si>
  <si>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</si>
  <si>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</si>
  <si>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</si>
  <si>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</si>
  <si>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</si>
  <si>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</si>
  <si>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</si>
  <si>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</si>
  <si>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</si>
  <si>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</si>
  <si>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</si>
  <si>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</si>
  <si>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</si>
  <si>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</si>
  <si>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</si>
  <si>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</si>
  <si>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</si>
  <si>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</si>
  <si>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</si>
  <si>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</si>
  <si>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</si>
  <si>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</si>
  <si>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</si>
  <si>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</si>
  <si>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</si>
  <si>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</si>
  <si>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</si>
  <si>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</si>
  <si>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</si>
  <si>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</si>
  <si>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</si>
  <si>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</si>
  <si>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</si>
  <si>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</si>
  <si>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</si>
  <si>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</si>
  <si>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</si>
  <si>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</si>
  <si>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</si>
  <si>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</si>
  <si>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</si>
  <si>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</si>
  <si>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</si>
  <si>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</si>
  <si>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</si>
  <si>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</si>
  <si>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</si>
  <si>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</si>
  <si>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</si>
  <si>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</si>
  <si>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</si>
  <si>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</si>
  <si>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</si>
  <si>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</si>
  <si>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</si>
  <si>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</si>
  <si>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</si>
  <si>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</si>
  <si>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</si>
  <si>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</si>
  <si>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</si>
  <si>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</si>
  <si>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</si>
  <si>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</si>
  <si>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</si>
  <si>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</si>
  <si>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</si>
  <si>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</si>
  <si>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</si>
  <si>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</si>
  <si>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</si>
  <si>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</si>
  <si>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</si>
  <si>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</si>
  <si>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</si>
  <si>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</si>
  <si>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</si>
  <si>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</si>
  <si>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</si>
  <si>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</si>
  <si>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</si>
  <si>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</si>
  <si>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</si>
  <si>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</si>
  <si>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</si>
  <si>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</si>
  <si>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</si>
  <si>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</si>
  <si>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</si>
  <si>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</si>
  <si>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</si>
  <si>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</si>
  <si>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</si>
  <si>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</si>
  <si>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</si>
  <si>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</si>
  <si>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</si>
  <si>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</si>
  <si>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</si>
  <si>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</si>
  <si>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</si>
  <si>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</si>
  <si>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</si>
  <si>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</si>
  <si>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</si>
  <si>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</si>
  <si>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</si>
  <si>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</si>
  <si>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</si>
  <si>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</si>
  <si>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</si>
  <si>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</si>
  <si>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</si>
  <si>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</si>
  <si>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</si>
  <si>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</si>
  <si>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</si>
  <si>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</si>
  <si>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</si>
  <si>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</si>
  <si>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</si>
  <si>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</si>
  <si>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</si>
  <si>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</si>
  <si>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</si>
  <si>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</si>
  <si>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</si>
  <si>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</si>
  <si>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</si>
  <si>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</si>
  <si>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</si>
  <si>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</si>
  <si>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</si>
  <si>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</si>
  <si>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</si>
  <si>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</si>
  <si>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</si>
  <si>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</si>
  <si>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</si>
  <si>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</si>
  <si>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</si>
  <si>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</si>
  <si>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</si>
  <si>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</si>
  <si>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</si>
  <si>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</si>
  <si>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</si>
  <si>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</si>
  <si>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</si>
  <si>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</si>
  <si>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</si>
  <si>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</si>
  <si>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</si>
  <si>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</si>
  <si>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</si>
  <si>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</si>
  <si>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</si>
  <si>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</si>
  <si>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</si>
  <si>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</si>
  <si>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</si>
  <si>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</si>
  <si>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</si>
  <si>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</si>
  <si>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</si>
  <si>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</si>
  <si>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</si>
  <si>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</si>
  <si>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</si>
  <si>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</si>
  <si>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</si>
  <si>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</si>
  <si>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</si>
  <si>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</si>
  <si>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</si>
  <si>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</si>
  <si>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</si>
  <si>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</si>
  <si>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</si>
  <si>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</si>
  <si>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</si>
  <si>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</si>
  <si>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</si>
  <si>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</si>
  <si>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</si>
  <si>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</si>
  <si>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</si>
  <si>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</si>
  <si>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</si>
  <si>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</si>
  <si>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</si>
  <si>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</si>
  <si>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</si>
  <si>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</si>
  <si>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</si>
  <si>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</si>
  <si>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</si>
  <si>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</si>
  <si>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</si>
  <si>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</si>
  <si>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</si>
  <si>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</si>
  <si>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</si>
  <si>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</si>
  <si>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</si>
  <si>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</si>
  <si>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</si>
  <si>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</si>
  <si>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</si>
  <si>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</si>
  <si>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</si>
  <si>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</si>
  <si>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</si>
  <si>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</si>
  <si>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</si>
  <si>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</si>
  <si>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</si>
  <si>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</si>
  <si>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</si>
  <si>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</si>
  <si>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</si>
  <si>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</si>
  <si>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</si>
  <si>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</si>
  <si>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</si>
  <si>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</si>
  <si>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</si>
  <si>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</si>
  <si>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</si>
  <si>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</si>
  <si>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</si>
  <si>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</si>
  <si>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</si>
  <si>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</si>
  <si>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</si>
  <si>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</si>
  <si>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</si>
  <si>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</si>
  <si>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</si>
  <si>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</si>
  <si>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</si>
  <si>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</si>
  <si>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</si>
  <si>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</si>
  <si>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</si>
  <si>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</si>
  <si>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</si>
  <si>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</si>
  <si>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</si>
  <si>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</si>
  <si>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</si>
  <si>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</si>
  <si>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</si>
  <si>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</si>
  <si>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</si>
  <si>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</si>
  <si>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</si>
  <si>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</si>
  <si>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</si>
  <si>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</si>
  <si>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</si>
  <si>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</si>
  <si>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</si>
  <si>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</si>
  <si>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</si>
  <si>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</si>
  <si>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</si>
  <si>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</si>
  <si>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</si>
  <si>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</si>
  <si>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</si>
  <si>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</si>
  <si>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</si>
  <si>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</si>
  <si>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</si>
  <si>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</si>
  <si>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</si>
  <si>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</si>
  <si>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</si>
  <si>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</si>
  <si>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</si>
  <si>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</si>
  <si>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</si>
  <si>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</si>
  <si>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</si>
  <si>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</si>
  <si>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</si>
  <si>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</si>
  <si>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</si>
  <si>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</si>
  <si>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</si>
  <si>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</si>
  <si>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</si>
  <si>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</si>
  <si>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</si>
  <si>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</si>
  <si>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</si>
  <si>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</si>
  <si>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</si>
  <si>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</si>
  <si>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</si>
  <si>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</si>
  <si>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</si>
  <si>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</si>
  <si>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</si>
  <si>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</si>
  <si>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</si>
  <si>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</si>
  <si>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</si>
  <si>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</si>
  <si>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</si>
  <si>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</si>
  <si>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</si>
  <si>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</si>
  <si>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</si>
  <si>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</si>
  <si>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</si>
  <si>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</si>
  <si>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</si>
  <si>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</si>
  <si>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</si>
  <si>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</si>
  <si>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</si>
  <si>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</si>
  <si>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</si>
  <si>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</si>
  <si>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</si>
  <si>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</si>
  <si>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</si>
  <si>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</si>
  <si>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</si>
  <si>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</si>
  <si>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</si>
  <si>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</si>
  <si>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</si>
  <si>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</si>
  <si>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</si>
  <si>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</si>
  <si>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</si>
  <si>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</si>
  <si>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</si>
  <si>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</si>
  <si>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</si>
  <si>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</si>
  <si>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</si>
  <si>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</si>
  <si>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</si>
  <si>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</si>
  <si>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</si>
  <si>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</si>
  <si>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</si>
  <si>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</si>
  <si>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</si>
  <si>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</si>
  <si>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</si>
  <si>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</si>
  <si>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</si>
  <si>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</si>
  <si>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</si>
  <si>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</si>
  <si>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</si>
  <si>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</si>
  <si>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</si>
  <si>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</si>
  <si>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</si>
  <si>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</si>
  <si>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</si>
  <si>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</si>
  <si>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</si>
  <si>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</si>
  <si>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</si>
  <si>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</si>
  <si>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</si>
  <si>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</si>
  <si>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</si>
  <si>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</si>
  <si>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</si>
  <si>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</si>
  <si>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</si>
  <si>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</si>
  <si>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</si>
  <si>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</si>
  <si>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</si>
  <si>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</si>
  <si>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</si>
  <si>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</si>
  <si>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</si>
  <si>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</si>
  <si>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</si>
  <si>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</si>
  <si>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</si>
  <si>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</si>
  <si>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</si>
  <si>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</si>
  <si>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</si>
  <si>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</si>
  <si>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</si>
  <si>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</si>
  <si>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</si>
  <si>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</si>
  <si>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</si>
  <si>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</si>
  <si>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</si>
  <si>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</si>
  <si>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</si>
  <si>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</si>
  <si>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</si>
  <si>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</si>
  <si>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</si>
  <si>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</si>
  <si>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</si>
  <si>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</si>
  <si>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</si>
  <si>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</si>
  <si>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</si>
  <si>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</si>
  <si>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</si>
  <si>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</si>
  <si>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</si>
  <si>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</si>
  <si>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</si>
  <si>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</si>
  <si>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</si>
  <si>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</si>
  <si>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</si>
  <si>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</si>
  <si>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</si>
  <si>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</si>
  <si>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</si>
  <si>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</si>
  <si>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</si>
  <si>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</si>
  <si>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</si>
  <si>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</si>
  <si>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</si>
  <si>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</si>
  <si>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</si>
  <si>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</si>
  <si>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</si>
  <si>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</si>
  <si>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</si>
  <si>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</si>
  <si>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</si>
  <si>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</si>
  <si>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</si>
  <si>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</si>
  <si>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</si>
  <si>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</si>
  <si>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</si>
  <si>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</si>
  <si>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</si>
  <si>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</si>
  <si>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</si>
  <si>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</si>
  <si>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</si>
  <si>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</si>
  <si>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</si>
  <si>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</si>
  <si>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</si>
  <si>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</si>
  <si>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</si>
  <si>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</si>
  <si>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</si>
  <si>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</si>
  <si>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</si>
  <si>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</si>
  <si>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</si>
  <si>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</si>
  <si>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</si>
  <si>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</si>
  <si>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</si>
  <si>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</si>
  <si>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</si>
  <si>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</si>
  <si>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</si>
  <si>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</si>
  <si>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</si>
  <si>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</si>
  <si>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</si>
  <si>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</si>
  <si>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</si>
  <si>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</si>
  <si>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</si>
  <si>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</si>
  <si>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</si>
  <si>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</si>
  <si>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</si>
  <si>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</si>
  <si>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</si>
  <si>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</si>
  <si>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</si>
  <si>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</si>
  <si>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</si>
  <si>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</si>
  <si>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</si>
  <si>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</si>
  <si>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</si>
  <si>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</si>
  <si>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</si>
  <si>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</si>
  <si>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</si>
  <si>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</si>
  <si>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</si>
  <si>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</si>
  <si>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</si>
  <si>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</si>
  <si>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</si>
  <si>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</si>
  <si>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</si>
  <si>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</si>
  <si>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</si>
  <si>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</si>
  <si>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</si>
  <si>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</si>
  <si>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</si>
  <si>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</si>
  <si>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</si>
  <si>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</si>
  <si>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</si>
  <si>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</si>
  <si>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</si>
  <si>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</si>
  <si>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</si>
  <si>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</si>
  <si>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</si>
  <si>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</si>
  <si>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</si>
  <si>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</si>
  <si>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</si>
  <si>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</si>
  <si>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</si>
  <si>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</si>
  <si>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</si>
  <si>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</si>
  <si>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</si>
  <si>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</si>
  <si>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</si>
  <si>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</si>
  <si>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</si>
  <si>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</si>
  <si>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</si>
  <si>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</si>
  <si>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</si>
  <si>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</si>
  <si>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</si>
  <si>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</si>
  <si>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</si>
  <si>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</si>
  <si>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</si>
  <si>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</si>
  <si>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</si>
  <si>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</si>
  <si>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</si>
  <si>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</si>
  <si>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</si>
  <si>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</si>
  <si>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</si>
  <si>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</si>
  <si>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</si>
  <si>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</si>
  <si>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</si>
  <si>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</si>
  <si>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</si>
  <si>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</si>
  <si>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</si>
  <si>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</si>
  <si>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</si>
  <si>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</si>
  <si>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</si>
  <si>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</si>
  <si>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</si>
  <si>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</si>
  <si>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</si>
  <si>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</si>
  <si>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</si>
  <si>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</si>
  <si>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</si>
  <si>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</si>
  <si>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</si>
  <si>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</si>
  <si>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</si>
  <si>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</si>
  <si>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</si>
  <si>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</si>
  <si>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</si>
  <si>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</si>
  <si>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</si>
  <si>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</si>
  <si>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</si>
  <si>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</si>
  <si>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</si>
  <si>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</si>
  <si>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</si>
  <si>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</si>
  <si>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</si>
  <si>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</si>
  <si>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</si>
  <si>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</si>
  <si>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</si>
  <si>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</si>
  <si>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</si>
  <si>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</si>
  <si>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</si>
  <si>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</si>
  <si>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</si>
  <si>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</si>
  <si>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</si>
  <si>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</si>
  <si>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</si>
  <si>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</si>
  <si>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</si>
  <si>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</si>
  <si>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</si>
  <si>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</si>
  <si>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</si>
  <si>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</si>
  <si>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</si>
  <si>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</si>
  <si>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</si>
  <si>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</si>
  <si>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</si>
  <si>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</si>
  <si>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</si>
  <si>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</si>
  <si>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</si>
  <si>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</si>
  <si>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</si>
  <si>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</si>
  <si>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</si>
  <si>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</si>
  <si>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</si>
  <si>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</si>
  <si>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</si>
  <si>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</si>
  <si>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</si>
  <si>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</si>
  <si>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</si>
  <si>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</si>
  <si>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</si>
  <si>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</si>
  <si>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</si>
  <si>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</si>
  <si>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</si>
  <si>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</si>
  <si>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</si>
  <si>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</si>
  <si>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</si>
  <si>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</si>
  <si>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</si>
  <si>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</si>
  <si>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</si>
  <si>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</si>
  <si>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</si>
  <si>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</si>
  <si>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</si>
  <si>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</si>
  <si>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</si>
  <si>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</si>
  <si>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</si>
  <si>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</si>
  <si>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</si>
  <si>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</si>
  <si>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</si>
  <si>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</si>
  <si>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</si>
  <si>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</si>
  <si>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</si>
  <si>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</si>
  <si>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</si>
  <si>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</si>
  <si>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</si>
  <si>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</si>
  <si>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</si>
  <si>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</si>
  <si>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</si>
  <si>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</si>
  <si>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</si>
  <si>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</si>
  <si>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</si>
  <si>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</si>
  <si>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</si>
  <si>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</si>
  <si>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</si>
  <si>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</si>
  <si>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</si>
  <si>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</si>
  <si>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</si>
  <si>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</si>
  <si>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</si>
  <si>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</si>
  <si>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</si>
  <si>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</si>
  <si>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</si>
  <si>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</si>
  <si>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</si>
  <si>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</si>
  <si>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</si>
  <si>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</si>
  <si>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</si>
  <si>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</si>
  <si>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</si>
  <si>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</si>
  <si>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</si>
  <si>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</si>
  <si>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</si>
  <si>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</si>
  <si>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</si>
  <si>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</si>
  <si>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</si>
  <si>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</si>
  <si>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</si>
  <si>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</si>
  <si>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</si>
  <si>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</si>
  <si>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</si>
  <si>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</si>
  <si>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</si>
  <si>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</si>
  <si>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</si>
  <si>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</si>
  <si>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</si>
  <si>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</si>
  <si>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</si>
  <si>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</si>
  <si>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</si>
  <si>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</si>
  <si>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</si>
  <si>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</si>
  <si>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</si>
  <si>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</si>
  <si>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</si>
  <si>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</si>
  <si>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</si>
  <si>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</si>
  <si>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</si>
  <si>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</si>
  <si>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</si>
  <si>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</si>
  <si>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</si>
  <si>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</si>
  <si>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</si>
  <si>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</si>
  <si>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</si>
  <si>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</si>
  <si>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</si>
  <si>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</si>
  <si>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</si>
  <si>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</si>
  <si>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</si>
  <si>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</si>
  <si>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</si>
  <si>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</si>
  <si>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</si>
  <si>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</si>
  <si>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</si>
  <si>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</si>
  <si>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</si>
  <si>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</si>
  <si>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</si>
  <si>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</si>
  <si>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</si>
  <si>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</si>
  <si>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</si>
  <si>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</si>
  <si>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</si>
  <si>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</si>
  <si>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</si>
  <si>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</si>
  <si>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</si>
  <si>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</si>
  <si>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</si>
  <si>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</si>
  <si>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</si>
  <si>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</si>
  <si>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</si>
  <si>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</si>
  <si>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</si>
  <si>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</si>
  <si>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</si>
  <si>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</si>
  <si>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</si>
  <si>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</si>
  <si>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</si>
  <si>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</si>
  <si>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</si>
  <si>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</si>
  <si>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</si>
  <si>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</si>
  <si>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</si>
  <si>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</si>
  <si>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</si>
  <si>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</si>
  <si>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</si>
  <si>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</si>
  <si>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</si>
  <si>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</si>
  <si>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</si>
  <si>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</si>
  <si>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</si>
  <si>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</si>
  <si>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</si>
  <si>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</si>
  <si>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</si>
  <si>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</si>
  <si>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</si>
  <si>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</si>
  <si>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</si>
  <si>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</si>
  <si>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</si>
  <si>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</si>
  <si>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</si>
  <si>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</si>
  <si>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</si>
  <si>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</si>
  <si>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</si>
  <si>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</si>
  <si>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</si>
  <si>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</si>
  <si>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</si>
  <si>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</si>
  <si>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</si>
  <si>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</si>
  <si>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</si>
  <si>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</si>
  <si>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</si>
  <si>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</si>
  <si>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</si>
  <si>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</si>
  <si>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</si>
  <si>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</si>
  <si>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</si>
  <si>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</si>
  <si>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</si>
  <si>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</si>
  <si>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</si>
  <si>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</si>
  <si>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</si>
  <si>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</si>
  <si>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</si>
  <si>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</si>
  <si>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</si>
  <si>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</si>
  <si>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</si>
  <si>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</si>
  <si>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</si>
  <si>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</si>
  <si>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</si>
  <si>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</si>
  <si>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</si>
  <si>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</si>
  <si>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</si>
  <si>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</si>
  <si>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</si>
  <si>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</si>
  <si>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</si>
  <si>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</si>
  <si>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</si>
  <si>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</si>
  <si>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</si>
  <si>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</si>
  <si>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</si>
  <si>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</si>
  <si>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</si>
  <si>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</si>
  <si>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</si>
  <si>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</si>
  <si>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</si>
  <si>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</si>
  <si>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</si>
  <si>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</si>
  <si>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</si>
  <si>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</si>
  <si>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</si>
  <si>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</si>
  <si>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</si>
  <si>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</si>
  <si>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</si>
  <si>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</si>
  <si>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</si>
  <si>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</si>
  <si>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</si>
  <si>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</si>
  <si>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</si>
  <si>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</si>
  <si>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</si>
  <si>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</si>
  <si>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</si>
  <si>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</si>
  <si>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</si>
  <si>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</si>
  <si>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</si>
  <si>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</si>
  <si>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</si>
  <si>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</si>
  <si>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</si>
  <si>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</si>
  <si>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</si>
  <si>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</si>
  <si>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</si>
  <si>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</si>
  <si>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</si>
  <si>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</si>
  <si>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</si>
  <si>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</si>
  <si>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</si>
  <si>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</si>
  <si>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</si>
  <si>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</si>
  <si>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</si>
  <si>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</si>
  <si>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</si>
  <si>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</si>
  <si>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</si>
  <si>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</si>
  <si>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</si>
  <si>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</si>
  <si>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</si>
  <si>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</si>
  <si>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</si>
  <si>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</si>
  <si>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</si>
  <si>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</si>
  <si>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</si>
  <si>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</si>
  <si>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</si>
  <si>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</si>
  <si>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</si>
  <si>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</si>
  <si>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</si>
  <si>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</si>
  <si>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</si>
  <si>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</si>
  <si>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</si>
  <si>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</si>
  <si>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</si>
  <si>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</si>
  <si>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</si>
  <si>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</si>
  <si>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</si>
  <si>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</si>
  <si>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</si>
  <si>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</si>
  <si>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</si>
  <si>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</si>
  <si>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</si>
  <si>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</si>
  <si>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</si>
  <si>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</si>
  <si>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</si>
  <si>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</si>
  <si>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</si>
  <si>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</si>
  <si>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</si>
  <si>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</si>
  <si>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</si>
  <si>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</si>
  <si>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</si>
  <si>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</si>
  <si>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</si>
  <si>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</si>
  <si>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</si>
  <si>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</si>
  <si>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</si>
  <si>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</si>
  <si>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</si>
  <si>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</si>
  <si>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</si>
  <si>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</si>
  <si>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</si>
  <si>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</si>
  <si>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</si>
  <si>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</si>
  <si>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</si>
  <si>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</si>
  <si>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</si>
  <si>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</si>
  <si>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</si>
  <si>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</si>
  <si>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</si>
  <si>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</si>
  <si>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</si>
  <si>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</si>
  <si>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</si>
  <si>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</si>
  <si>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</si>
  <si>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</si>
  <si>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</si>
  <si>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</si>
  <si>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</si>
  <si>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</si>
  <si>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</si>
  <si>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</si>
  <si>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</si>
  <si>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</si>
  <si>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</si>
  <si>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</si>
  <si>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</si>
  <si>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</si>
  <si>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</si>
  <si>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</si>
  <si>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</si>
  <si>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</si>
  <si>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</si>
  <si>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</si>
  <si>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</si>
  <si>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</si>
  <si>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</si>
  <si>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</si>
  <si>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</si>
  <si>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</si>
  <si>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</si>
  <si>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</si>
  <si>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</si>
  <si>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</si>
  <si>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</si>
  <si>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</si>
  <si>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</si>
  <si>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</si>
  <si>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</si>
  <si>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</si>
  <si>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</si>
  <si>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</si>
  <si>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</si>
  <si>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</si>
  <si>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</si>
  <si>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</si>
  <si>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</si>
  <si>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</si>
  <si>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</si>
  <si>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</si>
  <si>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</si>
  <si>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</si>
  <si>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</si>
  <si>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</si>
  <si>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</si>
  <si>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</si>
  <si>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</si>
  <si>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</si>
  <si>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</si>
  <si>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</si>
  <si>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</si>
  <si>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</si>
  <si>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</si>
  <si>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</si>
  <si>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</si>
  <si>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</si>
  <si>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</si>
  <si>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</si>
  <si>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</si>
  <si>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</si>
  <si>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</si>
  <si>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</si>
  <si>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</si>
  <si>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</si>
  <si>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</si>
  <si>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</si>
  <si>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</si>
  <si>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</si>
  <si>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</si>
  <si>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</si>
  <si>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</si>
  <si>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</si>
  <si>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</si>
  <si>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</si>
  <si>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</si>
  <si>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</si>
  <si>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</si>
  <si>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</si>
  <si>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</si>
  <si>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</si>
  <si>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</si>
  <si>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</si>
  <si>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</si>
  <si>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</si>
  <si>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</si>
  <si>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</si>
  <si>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</si>
  <si>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</si>
  <si>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</si>
  <si>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</si>
  <si>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</si>
  <si>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</si>
  <si>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</si>
  <si>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</si>
  <si>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</si>
  <si>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</si>
  <si>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</si>
  <si>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</si>
  <si>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</si>
  <si>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</si>
  <si>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</si>
  <si>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</si>
  <si>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</si>
  <si>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</si>
  <si>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</si>
  <si>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</si>
  <si>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</si>
  <si>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</si>
  <si>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</si>
  <si>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</si>
  <si>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</si>
  <si>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</si>
  <si>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</si>
  <si>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</si>
  <si>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</si>
  <si>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</si>
  <si>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</si>
  <si>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</si>
  <si>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</si>
  <si>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</si>
  <si>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</si>
  <si>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</si>
  <si>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</si>
  <si>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</si>
  <si>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</si>
  <si>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</si>
  <si>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</si>
  <si>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</si>
  <si>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</si>
  <si>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</si>
  <si>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</si>
  <si>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</si>
  <si>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</si>
  <si>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</si>
  <si>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</si>
  <si>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</si>
  <si>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</si>
  <si>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</si>
  <si>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</si>
  <si>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</si>
  <si>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</si>
  <si>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</si>
  <si>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</si>
  <si>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</si>
  <si>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</si>
  <si>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</si>
  <si>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</si>
  <si>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</si>
  <si>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</si>
  <si>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</si>
  <si>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</si>
  <si>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</si>
  <si>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</si>
  <si>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</si>
  <si>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</si>
  <si>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</si>
  <si>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</si>
  <si>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</si>
  <si>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</si>
  <si>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</si>
  <si>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</si>
  <si>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</si>
  <si>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</si>
  <si>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</si>
  <si>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</si>
  <si>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</si>
  <si>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</si>
  <si>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</si>
  <si>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</si>
  <si>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</si>
  <si>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</si>
  <si>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</si>
  <si>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</si>
  <si>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</si>
  <si>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</si>
  <si>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</si>
  <si>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</si>
  <si>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</si>
  <si>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</si>
  <si>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</si>
  <si>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</si>
  <si>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</si>
  <si>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</si>
  <si>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</si>
  <si>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</si>
  <si>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</si>
  <si>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</si>
  <si>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</si>
  <si>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</si>
  <si>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</si>
  <si>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</si>
  <si>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</si>
  <si>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</si>
  <si>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</si>
  <si>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</si>
  <si>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</si>
  <si>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</si>
  <si>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</si>
  <si>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</si>
  <si>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</si>
  <si>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</si>
  <si>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</si>
  <si>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</si>
  <si>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</si>
  <si>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</si>
  <si>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</si>
  <si>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</si>
  <si>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</si>
  <si>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</si>
  <si>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</si>
  <si>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</si>
  <si>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</si>
  <si>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</si>
  <si>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</si>
  <si>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</si>
  <si>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</si>
  <si>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</si>
  <si>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</si>
  <si>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</si>
  <si>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</si>
  <si>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</si>
  <si>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</si>
  <si>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</si>
  <si>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</si>
  <si>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</si>
  <si>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</si>
  <si>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</si>
  <si>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</si>
  <si>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</si>
  <si>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</si>
  <si>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</si>
  <si>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</si>
  <si>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</si>
  <si>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</si>
  <si>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</si>
  <si>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</si>
  <si>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</si>
  <si>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</si>
  <si>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</si>
  <si>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</si>
  <si>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</si>
  <si>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</si>
  <si>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</si>
  <si>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</si>
  <si>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</si>
  <si>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</si>
  <si>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</si>
  <si>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</si>
  <si>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</si>
  <si>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</si>
  <si>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</si>
  <si>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</si>
  <si>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</si>
  <si>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</si>
  <si>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</si>
  <si>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</si>
  <si>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</si>
  <si>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</si>
  <si>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</si>
  <si>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</si>
  <si>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</si>
  <si>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</si>
  <si>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</si>
  <si>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</si>
  <si>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</si>
  <si>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</si>
  <si>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</si>
  <si>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</si>
  <si>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</si>
  <si>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</si>
  <si>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</si>
  <si>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</si>
  <si>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</si>
  <si>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</si>
  <si>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</si>
  <si>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</si>
  <si>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</si>
  <si>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</si>
  <si>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</si>
  <si>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</si>
  <si>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</si>
  <si>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</si>
  <si>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</si>
  <si>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</si>
  <si>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</si>
  <si>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</si>
  <si>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</si>
  <si>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</si>
  <si>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</si>
  <si>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</si>
  <si>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</si>
  <si>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</si>
  <si>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</si>
  <si>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</si>
  <si>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</si>
  <si>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</si>
  <si>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</si>
  <si>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</si>
  <si>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</si>
  <si>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</si>
  <si>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</si>
  <si>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</si>
  <si>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</si>
  <si>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</si>
  <si>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</si>
  <si>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</si>
  <si>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</si>
  <si>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</si>
  <si>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</si>
  <si>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</si>
  <si>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</si>
  <si>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</si>
  <si>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</si>
  <si>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</si>
  <si>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</si>
  <si>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</si>
  <si>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</si>
  <si>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</si>
  <si>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</si>
  <si>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</si>
  <si>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</si>
  <si>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</si>
  <si>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</si>
  <si>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</si>
  <si>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</si>
  <si>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</si>
  <si>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</si>
  <si>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</si>
  <si>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</si>
  <si>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</si>
  <si>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</si>
  <si>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</si>
  <si>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</si>
  <si>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</si>
  <si>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</si>
  <si>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</si>
  <si>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</si>
  <si>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</si>
  <si>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</si>
  <si>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</si>
  <si>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</si>
  <si>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</si>
  <si>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</si>
  <si>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</si>
  <si>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</si>
  <si>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</si>
  <si>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</si>
  <si>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</si>
  <si>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</si>
  <si>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</si>
  <si>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</si>
  <si>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</si>
  <si>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</si>
  <si>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</si>
  <si>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</si>
  <si>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</si>
  <si>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</si>
  <si>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</si>
  <si>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</si>
  <si>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</si>
  <si>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</si>
  <si>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</si>
  <si>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</si>
  <si>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</si>
  <si>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</si>
  <si>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</si>
  <si>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</si>
  <si>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</si>
  <si>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</si>
  <si>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</si>
  <si>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</si>
  <si>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</si>
  <si>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</si>
  <si>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</si>
  <si>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</si>
  <si>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</si>
  <si>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</si>
  <si>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</si>
  <si>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</si>
  <si>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</si>
  <si>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</si>
  <si>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</si>
  <si>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</si>
  <si>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</si>
  <si>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</si>
  <si>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</si>
  <si>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</si>
  <si>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</si>
  <si>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</si>
  <si>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</si>
  <si>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</si>
  <si>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</si>
  <si>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</si>
  <si>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</si>
  <si>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</si>
  <si>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</si>
  <si>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</si>
  <si>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</si>
  <si>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</si>
  <si>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</si>
  <si>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</si>
  <si>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</si>
  <si>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</si>
  <si>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</si>
  <si>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</si>
  <si>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</si>
  <si>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</si>
  <si>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</si>
  <si>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</si>
  <si>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</si>
  <si>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</si>
  <si>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</si>
  <si>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</si>
  <si>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</si>
  <si>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</si>
  <si>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</si>
  <si>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</si>
  <si>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</si>
  <si>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</si>
  <si>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</si>
  <si>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</si>
  <si>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</si>
  <si>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</si>
  <si>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</si>
  <si>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</si>
  <si>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</si>
  <si>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</si>
  <si>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</si>
  <si>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</si>
  <si>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</si>
  <si>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</si>
  <si>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</si>
  <si>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</si>
  <si>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</si>
  <si>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</si>
  <si>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</si>
  <si>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</si>
  <si>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</si>
  <si>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</si>
  <si>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</si>
  <si>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</si>
  <si>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</si>
  <si>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</si>
  <si>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</si>
  <si>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</si>
  <si>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</si>
  <si>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</si>
  <si>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</si>
  <si>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</si>
  <si>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</si>
  <si>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</si>
  <si>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</si>
  <si>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</si>
  <si>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</si>
  <si>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</si>
  <si>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</si>
  <si>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</si>
  <si>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</si>
  <si>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</si>
  <si>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</si>
  <si>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</si>
  <si>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</si>
  <si>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</si>
  <si>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</si>
  <si>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</si>
  <si>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</si>
  <si>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</si>
  <si>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</si>
  <si>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</si>
  <si>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</si>
  <si>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</si>
  <si>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</si>
  <si>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</si>
  <si>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</si>
  <si>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</si>
  <si>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</si>
  <si>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</si>
  <si>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</si>
  <si>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</si>
  <si>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</si>
  <si>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</si>
  <si>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</si>
  <si>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</si>
  <si>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</si>
  <si>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</si>
  <si>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</si>
  <si>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</si>
  <si>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</si>
  <si>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</si>
  <si>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</si>
  <si>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</si>
  <si>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</si>
  <si>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</si>
  <si>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</si>
  <si>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</si>
  <si>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</si>
  <si>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</si>
  <si>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</si>
  <si>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</si>
  <si>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</si>
  <si>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</si>
  <si>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</si>
  <si>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</si>
  <si>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</si>
  <si>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</si>
  <si>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</si>
  <si>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</si>
  <si>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</si>
  <si>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</si>
  <si>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</si>
  <si>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</si>
  <si>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</si>
  <si>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</si>
  <si>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</si>
  <si>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</si>
  <si>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</si>
  <si>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</si>
  <si>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</si>
  <si>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</si>
  <si>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</si>
  <si>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</si>
  <si>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</si>
  <si>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</si>
  <si>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</si>
  <si>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</si>
  <si>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</si>
  <si>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</si>
  <si>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</si>
  <si>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</si>
  <si>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</si>
  <si>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</si>
  <si>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</si>
  <si>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</si>
  <si>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</si>
  <si>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</si>
  <si>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</si>
  <si>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</si>
  <si>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</si>
  <si>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</si>
  <si>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</si>
  <si>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</si>
  <si>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</si>
  <si>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</si>
  <si>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</si>
  <si>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</si>
  <si>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</si>
  <si>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</si>
  <si>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</si>
  <si>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</si>
  <si>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</si>
  <si>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</si>
  <si>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</si>
  <si>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</si>
  <si>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</si>
  <si>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</si>
  <si>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</si>
  <si>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</si>
  <si>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</si>
  <si>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</si>
  <si>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</si>
  <si>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</si>
  <si>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</si>
  <si>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</si>
  <si>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</si>
  <si>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</si>
  <si>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</si>
  <si>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</si>
  <si>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</si>
  <si>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</si>
  <si>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</si>
  <si>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</si>
  <si>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</si>
  <si>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</si>
  <si>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</si>
  <si>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</si>
  <si>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</si>
  <si>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</si>
  <si>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</si>
  <si>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</si>
  <si>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</si>
  <si>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</si>
  <si>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</si>
  <si>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</si>
  <si>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</si>
  <si>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</si>
  <si>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</si>
  <si>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</si>
  <si>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</si>
  <si>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</si>
  <si>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</si>
  <si>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</si>
  <si>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</si>
  <si>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</si>
  <si>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</si>
  <si>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</si>
  <si>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</si>
  <si>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</si>
  <si>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</si>
  <si>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</si>
  <si>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</si>
  <si>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</si>
  <si>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</si>
  <si>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</si>
  <si>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</si>
  <si>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</si>
  <si>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</si>
  <si>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</si>
  <si>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</si>
  <si>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</si>
  <si>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</si>
  <si>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</si>
  <si>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</si>
  <si>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</si>
  <si>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</si>
  <si>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</si>
  <si>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</si>
  <si>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</si>
  <si>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</si>
  <si>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</si>
  <si>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</si>
  <si>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</si>
  <si>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</si>
  <si>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</si>
  <si>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</si>
  <si>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</si>
  <si>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</si>
  <si>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</si>
  <si>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</si>
  <si>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</si>
  <si>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</si>
  <si>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</si>
  <si>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</si>
  <si>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</si>
  <si>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</si>
  <si>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</si>
  <si>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</si>
  <si>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</si>
  <si>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</si>
  <si>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</si>
  <si>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</si>
  <si>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</si>
  <si>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</si>
  <si>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</si>
  <si>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</si>
  <si>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</si>
  <si>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</si>
  <si>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</si>
  <si>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</si>
  <si>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</si>
  <si>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</si>
  <si>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</si>
  <si>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</si>
  <si>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</si>
  <si>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</si>
  <si>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</si>
  <si>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</si>
  <si>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</si>
  <si>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</si>
  <si>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</si>
  <si>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</si>
  <si>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</si>
  <si>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</si>
  <si>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</si>
  <si>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</si>
  <si>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</si>
  <si>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</si>
  <si>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</si>
  <si>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</si>
  <si>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</si>
  <si>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</si>
  <si>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</si>
  <si>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</si>
  <si>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</si>
  <si>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</si>
  <si>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</si>
  <si>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</si>
  <si>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</si>
  <si>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</si>
  <si>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</si>
  <si>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</si>
  <si>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</si>
  <si>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</si>
  <si>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</si>
  <si>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</si>
  <si>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</si>
  <si>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</si>
  <si>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</si>
  <si>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</si>
  <si>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</si>
  <si>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</si>
  <si>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</si>
  <si>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</si>
  <si>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</si>
  <si>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</si>
  <si>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</si>
  <si>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</si>
  <si>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</si>
  <si>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</si>
  <si>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</si>
  <si>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</si>
  <si>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</si>
  <si>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</si>
  <si>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</si>
  <si>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</si>
  <si>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</si>
  <si>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</si>
  <si>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</si>
  <si>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</si>
  <si>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</si>
  <si>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</si>
  <si>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</si>
  <si>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</si>
  <si>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</si>
  <si>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</si>
  <si>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</si>
  <si>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</si>
  <si>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</si>
  <si>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</si>
  <si>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</si>
  <si>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</si>
  <si>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</si>
  <si>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</si>
  <si>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</si>
  <si>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</si>
  <si>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</si>
  <si>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</si>
  <si>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</si>
  <si>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</si>
  <si>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</si>
  <si>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</si>
  <si>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</si>
  <si>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</si>
  <si>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</si>
  <si>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</si>
  <si>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</si>
  <si>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</si>
  <si>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</si>
  <si>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</si>
  <si>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</si>
  <si>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</si>
  <si>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</si>
  <si>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</si>
  <si>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</si>
  <si>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</si>
  <si>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</si>
  <si>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</si>
  <si>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</si>
  <si>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</si>
  <si>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</si>
  <si>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</si>
  <si>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</si>
  <si>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</si>
  <si>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</si>
  <si>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</si>
  <si>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</si>
  <si>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</si>
  <si>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</si>
  <si>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</si>
  <si>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</si>
  <si>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</si>
  <si>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</si>
  <si>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</si>
  <si>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</si>
  <si>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</si>
  <si>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</si>
  <si>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</si>
  <si>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</si>
  <si>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</si>
  <si>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</si>
  <si>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</si>
  <si>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</si>
  <si>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</si>
  <si>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</si>
  <si>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</si>
  <si>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</si>
  <si>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</si>
  <si>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</si>
  <si>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</si>
  <si>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</si>
  <si>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</si>
  <si>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</si>
  <si>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</si>
  <si>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</si>
  <si>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</si>
  <si>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</si>
  <si>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</si>
  <si>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</si>
  <si>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</si>
  <si>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</si>
  <si>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</si>
  <si>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</si>
  <si>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</si>
  <si>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</si>
  <si>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</si>
  <si>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</si>
  <si>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</si>
  <si>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</si>
  <si>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</si>
  <si>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</si>
  <si>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</si>
  <si>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</si>
  <si>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</si>
  <si>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</si>
  <si>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</si>
  <si>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</si>
  <si>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</si>
  <si>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</si>
  <si>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</si>
  <si>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</si>
  <si>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</si>
  <si>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</si>
  <si>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</si>
  <si>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</si>
  <si>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</si>
  <si>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</si>
  <si>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</si>
  <si>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</si>
  <si>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</si>
  <si>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</si>
  <si>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</si>
  <si>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</si>
  <si>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</si>
  <si>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</si>
  <si>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</si>
  <si>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</si>
  <si>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</si>
  <si>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</si>
  <si>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</si>
  <si>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</si>
  <si>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</si>
  <si>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</si>
  <si>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</si>
  <si>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</si>
  <si>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</si>
  <si>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</si>
  <si>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</si>
  <si>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</si>
  <si>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</si>
  <si>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</si>
  <si>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</si>
  <si>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</si>
  <si>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</si>
  <si>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</si>
  <si>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</si>
  <si>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</si>
  <si>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</si>
  <si>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</si>
  <si>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</si>
  <si>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</si>
  <si>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</si>
  <si>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</si>
  <si>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</si>
  <si>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</si>
  <si>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</si>
  <si>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</si>
  <si>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</si>
  <si>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</si>
  <si>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</si>
  <si>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</si>
  <si>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</si>
  <si>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</si>
  <si>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</si>
  <si>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</si>
  <si>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</si>
  <si>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</si>
  <si>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</si>
  <si>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</si>
  <si>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</si>
  <si>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</si>
  <si>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</si>
  <si>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</si>
  <si>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</si>
  <si>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</si>
  <si>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</si>
  <si>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</si>
  <si>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</si>
  <si>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</si>
  <si>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</si>
  <si>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</si>
  <si>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</si>
  <si>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</si>
  <si>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</si>
  <si>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</si>
  <si>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</si>
  <si>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</si>
  <si>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</si>
  <si>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</si>
  <si>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</si>
  <si>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</si>
  <si>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</si>
  <si>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</si>
  <si>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</si>
  <si>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</si>
  <si>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</si>
  <si>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</si>
  <si>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</si>
  <si>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</si>
  <si>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</si>
  <si>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</si>
  <si>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</si>
  <si>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</si>
  <si>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</si>
  <si>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</si>
  <si>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</si>
  <si>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</si>
  <si>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</si>
  <si>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</si>
  <si>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</si>
  <si>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</si>
  <si>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</si>
  <si>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</si>
  <si>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</si>
  <si>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</si>
  <si>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</si>
  <si>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</si>
  <si>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</si>
  <si>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</si>
  <si>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</si>
  <si>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</si>
  <si>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</si>
  <si>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</si>
  <si>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</si>
  <si>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</si>
  <si>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</si>
  <si>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</si>
  <si>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</si>
  <si>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</si>
  <si>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</si>
  <si>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</si>
  <si>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</si>
  <si>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</si>
  <si>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</si>
  <si>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</si>
  <si>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</si>
  <si>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</si>
  <si>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</si>
  <si>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</si>
  <si>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</si>
  <si>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</si>
  <si>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</si>
  <si>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</si>
  <si>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</si>
  <si>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</si>
  <si>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</si>
  <si>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</si>
  <si>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</si>
  <si>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</si>
  <si>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</si>
  <si>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</si>
  <si>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</si>
  <si>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</si>
  <si>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</si>
  <si>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</si>
  <si>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</si>
  <si>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</si>
  <si>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</si>
  <si>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</si>
  <si>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</si>
  <si>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</si>
  <si>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</si>
  <si>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</si>
  <si>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</si>
  <si>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</si>
  <si>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</si>
  <si>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</si>
  <si>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</si>
  <si>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</si>
  <si>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</si>
  <si>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</si>
  <si>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</si>
  <si>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</si>
  <si>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</si>
  <si>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</si>
  <si>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</si>
  <si>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</si>
  <si>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</si>
  <si>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</si>
  <si>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</si>
  <si>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</si>
  <si>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</si>
  <si>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</si>
  <si>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</si>
  <si>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</si>
  <si>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</si>
  <si>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</si>
  <si>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</si>
  <si>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</si>
  <si>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</si>
  <si>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</si>
  <si>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</si>
  <si>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</si>
  <si>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</si>
  <si>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</si>
  <si>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</si>
  <si>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</si>
  <si>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</si>
  <si>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</si>
  <si>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</si>
  <si>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</si>
  <si>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</si>
  <si>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</si>
  <si>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</si>
  <si>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</si>
  <si>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</si>
  <si>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</si>
  <si>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</si>
  <si>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</si>
  <si>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</si>
  <si>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</si>
  <si>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</si>
  <si>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</si>
  <si>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</si>
  <si>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</si>
  <si>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</si>
  <si>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</si>
  <si>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</si>
  <si>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</si>
  <si>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</si>
  <si>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</si>
  <si>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</si>
  <si>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</si>
  <si>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</si>
  <si>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</si>
  <si>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</si>
  <si>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</si>
  <si>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</si>
  <si>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</si>
  <si>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</si>
  <si>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</si>
  <si>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</si>
  <si>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</si>
  <si>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</si>
  <si>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</si>
  <si>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</si>
  <si>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</si>
  <si>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</si>
  <si>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</si>
  <si>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</si>
  <si>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</si>
  <si>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</si>
  <si>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</si>
  <si>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</si>
  <si>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</si>
  <si>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</si>
  <si>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</si>
  <si>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</si>
  <si>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</si>
  <si>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</si>
  <si>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</si>
  <si>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</si>
  <si>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</si>
  <si>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</si>
  <si>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</si>
  <si>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</si>
  <si>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</si>
  <si>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</si>
  <si>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</si>
  <si>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</si>
  <si>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</si>
  <si>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</si>
  <si>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</si>
  <si>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</si>
  <si>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</si>
  <si>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</si>
  <si>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</si>
  <si>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</si>
  <si>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</si>
  <si>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</si>
  <si>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</si>
  <si>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</si>
  <si>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</si>
  <si>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</si>
  <si>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</si>
  <si>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</si>
  <si>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</si>
  <si>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</si>
  <si>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</si>
  <si>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</si>
  <si>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</si>
  <si>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</si>
  <si>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</si>
  <si>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</si>
  <si>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</si>
  <si>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</si>
  <si>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</si>
  <si>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</si>
  <si>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</si>
  <si>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</si>
  <si>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</si>
  <si>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</si>
  <si>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</si>
  <si>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</si>
  <si>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</si>
  <si>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</si>
  <si>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</si>
  <si>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</si>
  <si>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</si>
  <si>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</si>
  <si>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</si>
  <si>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</si>
  <si>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</si>
  <si>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</si>
  <si>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</si>
  <si>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</si>
  <si>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</si>
  <si>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</si>
  <si>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</si>
  <si>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</si>
  <si>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</si>
  <si>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</si>
  <si>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</si>
  <si>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</si>
  <si>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</si>
  <si>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</si>
  <si>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</si>
  <si>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</si>
  <si>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</si>
  <si>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</si>
  <si>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</si>
  <si>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</si>
  <si>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</si>
  <si>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</si>
  <si>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</si>
  <si>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</si>
  <si>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</si>
  <si>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</si>
  <si>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</si>
  <si>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</si>
  <si>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</si>
  <si>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</si>
  <si>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</si>
  <si>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</si>
  <si>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</si>
  <si>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</si>
  <si>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</si>
  <si>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</si>
  <si>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</si>
  <si>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</si>
  <si>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</si>
  <si>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</si>
  <si>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</si>
  <si>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</si>
  <si>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</si>
  <si>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</si>
  <si>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</si>
  <si>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</si>
  <si>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</si>
  <si>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</si>
  <si>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</si>
  <si>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</si>
  <si>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</si>
  <si>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</si>
  <si>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</si>
  <si>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</si>
  <si>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</si>
  <si>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</si>
  <si>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</si>
  <si>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</si>
  <si>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</si>
  <si>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</si>
  <si>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</si>
  <si>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</si>
  <si>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</si>
  <si>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</si>
  <si>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</si>
  <si>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</si>
  <si>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</si>
  <si>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</si>
  <si>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</si>
  <si>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</si>
  <si>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</si>
  <si>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</si>
  <si>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</si>
  <si>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</si>
  <si>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</si>
  <si>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</si>
  <si>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</si>
  <si>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</si>
  <si>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</si>
  <si>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</si>
  <si>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</si>
  <si>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</si>
  <si>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</si>
  <si>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</si>
  <si>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</si>
  <si>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</si>
  <si>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</si>
  <si>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</si>
  <si>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</si>
  <si>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</si>
  <si>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</si>
  <si>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</si>
  <si>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</si>
  <si>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</si>
  <si>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</si>
  <si>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</si>
  <si>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</si>
  <si>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</si>
  <si>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</si>
  <si>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</si>
  <si>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</si>
  <si>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</si>
  <si>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</si>
  <si>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</si>
  <si>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</si>
  <si>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</si>
  <si>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</si>
  <si>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</si>
  <si>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</si>
  <si>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</si>
  <si>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</si>
  <si>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</si>
  <si>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</si>
  <si>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</si>
  <si>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</si>
  <si>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</si>
  <si>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</si>
  <si>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</si>
  <si>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</si>
  <si>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</si>
  <si>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</si>
  <si>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</si>
  <si>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</si>
  <si>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</si>
  <si>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</si>
  <si>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</si>
  <si>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</si>
  <si>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</si>
  <si>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</si>
  <si>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</si>
  <si>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</si>
  <si>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</si>
  <si>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</si>
  <si>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</si>
  <si>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</si>
  <si>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</si>
  <si>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</si>
  <si>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</si>
  <si>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</si>
  <si>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</si>
  <si>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</si>
  <si>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</si>
  <si>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</si>
  <si>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</si>
  <si>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</si>
  <si>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</si>
  <si>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</si>
  <si>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</si>
  <si>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</si>
  <si>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</si>
  <si>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</si>
  <si>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</si>
  <si>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</si>
  <si>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</si>
  <si>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</si>
  <si>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</si>
  <si>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</si>
  <si>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</si>
  <si>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</si>
  <si>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</si>
  <si>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</si>
  <si>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</si>
  <si>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</si>
  <si>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</si>
  <si>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</si>
  <si>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</si>
  <si>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</si>
  <si>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</si>
  <si>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</si>
  <si>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</si>
  <si>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</si>
  <si>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</si>
  <si>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</si>
  <si>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</si>
  <si>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</si>
  <si>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</si>
  <si>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</si>
  <si>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</si>
  <si>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</si>
  <si>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</si>
  <si>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</si>
  <si>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</si>
  <si>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</si>
  <si>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</si>
  <si>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</si>
  <si>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</si>
  <si>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</si>
  <si>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</si>
  <si>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</si>
  <si>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</si>
  <si>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</si>
  <si>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</si>
  <si>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</si>
  <si>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</si>
  <si>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</si>
  <si>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</si>
  <si>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</si>
  <si>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</si>
  <si>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</si>
  <si>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</si>
  <si>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</si>
  <si>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</si>
  <si>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</si>
  <si>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</si>
  <si>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</si>
  <si>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</si>
  <si>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</si>
  <si>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</si>
  <si>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</si>
  <si>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</si>
  <si>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</si>
  <si>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</si>
  <si>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</si>
  <si>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</si>
  <si>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</si>
  <si>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</si>
  <si>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</si>
  <si>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</si>
  <si>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</si>
  <si>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</si>
  <si>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</si>
  <si>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</si>
  <si>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</si>
  <si>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</si>
  <si>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</si>
  <si>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</si>
  <si>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</si>
  <si>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</si>
  <si>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</si>
  <si>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</si>
  <si>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</si>
  <si>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</si>
  <si>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</si>
  <si>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</si>
  <si>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</si>
  <si>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</si>
  <si>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</si>
  <si>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</si>
  <si>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</si>
  <si>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</si>
  <si>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</si>
  <si>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</si>
  <si>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</si>
  <si>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</si>
  <si>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</si>
  <si>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</si>
  <si>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</si>
  <si>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</si>
  <si>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</si>
  <si>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</si>
  <si>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</si>
  <si>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</si>
  <si>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</si>
  <si>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</si>
  <si>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</si>
  <si>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</si>
  <si>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</si>
  <si>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</si>
  <si>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</si>
  <si>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</si>
  <si>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</si>
  <si>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</si>
  <si>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</si>
  <si>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</si>
  <si>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</si>
  <si>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</si>
  <si>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</si>
  <si>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</si>
  <si>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</si>
  <si>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</si>
  <si>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</si>
  <si>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</si>
  <si>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</si>
  <si>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</si>
  <si>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</si>
  <si>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</si>
  <si>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</si>
  <si>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</si>
  <si>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</si>
  <si>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</si>
  <si>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</si>
  <si>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</si>
  <si>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</si>
  <si>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</si>
  <si>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</si>
  <si>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</si>
  <si>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</si>
  <si>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</si>
  <si>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</si>
  <si>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</si>
  <si>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</si>
  <si>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</si>
  <si>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</si>
  <si>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</si>
  <si>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</si>
  <si>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</si>
  <si>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</si>
  <si>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</si>
  <si>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</si>
  <si>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</si>
  <si>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</si>
  <si>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</si>
  <si>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</si>
  <si>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</si>
  <si>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</si>
  <si>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</si>
  <si>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</si>
  <si>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</si>
  <si>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</si>
  <si>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</si>
  <si>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</si>
  <si>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</si>
  <si>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</si>
  <si>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</si>
  <si>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</si>
  <si>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</si>
  <si>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</si>
  <si>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</si>
  <si>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</si>
  <si>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</si>
  <si>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</si>
  <si>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</si>
  <si>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</si>
  <si>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</si>
  <si>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</si>
  <si>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</si>
  <si>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</si>
  <si>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</si>
  <si>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</si>
  <si>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</si>
  <si>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</si>
  <si>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</si>
  <si>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</si>
  <si>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</si>
  <si>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</si>
  <si>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</si>
  <si>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</si>
  <si>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</si>
  <si>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</si>
  <si>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</si>
  <si>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</si>
  <si>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</si>
  <si>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</si>
  <si>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</si>
  <si>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</si>
  <si>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</si>
  <si>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</si>
  <si>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</si>
  <si>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</si>
  <si>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</si>
  <si>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</si>
  <si>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</si>
  <si>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</si>
  <si>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</si>
  <si>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</si>
  <si>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</si>
  <si>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</si>
  <si>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</si>
  <si>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</si>
  <si>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</si>
  <si>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</si>
  <si>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</si>
  <si>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</si>
  <si>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</si>
  <si>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</si>
  <si>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</si>
  <si>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</si>
  <si>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</si>
  <si>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</si>
  <si>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</si>
  <si>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</si>
  <si>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</si>
  <si>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</si>
  <si>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</si>
  <si>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</si>
  <si>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</si>
  <si>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</si>
  <si>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</si>
  <si>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</si>
  <si>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</si>
  <si>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</si>
  <si>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</si>
  <si>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</si>
  <si>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</si>
  <si>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</si>
  <si>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</si>
  <si>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</si>
  <si>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</si>
  <si>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</si>
  <si>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</si>
  <si>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</si>
  <si>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</si>
  <si>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</si>
  <si>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</si>
  <si>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</si>
  <si>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</si>
  <si>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</si>
  <si>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</si>
  <si>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</si>
  <si>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</si>
  <si>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</si>
  <si>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</si>
  <si>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</si>
  <si>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</si>
  <si>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</si>
  <si>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</si>
  <si>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</si>
  <si>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</si>
  <si>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</si>
  <si>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</si>
  <si>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</si>
  <si>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</si>
  <si>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</si>
  <si>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</si>
  <si>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</si>
  <si>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</si>
  <si>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</si>
  <si>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</si>
  <si>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</si>
  <si>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</si>
  <si>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</si>
  <si>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</si>
  <si>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</si>
  <si>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</si>
  <si>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</si>
  <si>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</si>
  <si>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</si>
  <si>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</si>
  <si>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</si>
  <si>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</si>
  <si>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</si>
  <si>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</si>
  <si>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</si>
  <si>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</si>
  <si>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</si>
  <si>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</si>
  <si>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</si>
  <si>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</si>
  <si>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</si>
  <si>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</si>
  <si>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</si>
  <si>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</si>
  <si>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</si>
  <si>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</si>
  <si>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</si>
  <si>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</si>
  <si>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</si>
  <si>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</si>
  <si>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</si>
  <si>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</si>
  <si>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</si>
  <si>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</si>
  <si>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</si>
  <si>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</si>
  <si>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</si>
  <si>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</si>
  <si>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</si>
  <si>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</si>
  <si>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</si>
  <si>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</si>
  <si>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</si>
  <si>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</si>
  <si>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</si>
  <si>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</si>
  <si>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</si>
  <si>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</si>
  <si>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</si>
  <si>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</si>
  <si>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</si>
  <si>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</si>
  <si>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</si>
  <si>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</si>
  <si>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</si>
  <si>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</si>
  <si>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</si>
  <si>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</si>
  <si>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</si>
  <si>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</si>
  <si>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</si>
  <si>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</si>
  <si>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</si>
  <si>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</si>
  <si>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</si>
  <si>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</si>
  <si>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</si>
  <si>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</si>
  <si>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</si>
  <si>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</si>
  <si>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</si>
  <si>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</si>
  <si>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</si>
  <si>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</si>
  <si>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</si>
  <si>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</si>
  <si>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</si>
  <si>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</si>
  <si>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</si>
  <si>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</si>
  <si>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</si>
  <si>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</si>
  <si>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</si>
  <si>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</si>
  <si>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</si>
  <si>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</si>
  <si>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</si>
  <si>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</si>
  <si>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</si>
  <si>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</si>
  <si>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</si>
  <si>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</si>
  <si>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</si>
  <si>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</si>
  <si>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</si>
  <si>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</si>
  <si>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</si>
  <si>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</si>
  <si>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</si>
  <si>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</si>
  <si>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</si>
  <si>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</si>
  <si>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</si>
  <si>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</si>
  <si>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</si>
  <si>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</si>
  <si>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</si>
  <si>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</si>
  <si>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</si>
  <si>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</si>
  <si>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</si>
  <si>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</si>
  <si>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</si>
  <si>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</si>
  <si>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</si>
  <si>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</si>
  <si>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</si>
  <si>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</si>
  <si>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</si>
  <si>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</si>
  <si>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</si>
  <si>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</si>
  <si>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</si>
  <si>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</si>
  <si>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</si>
  <si>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</si>
  <si>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</si>
  <si>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</si>
  <si>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</si>
  <si>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</si>
  <si>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</si>
  <si>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</si>
  <si>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</si>
  <si>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</si>
  <si>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</si>
  <si>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</si>
  <si>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</si>
  <si>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</si>
  <si>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</si>
  <si>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</si>
  <si>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</si>
  <si>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</si>
  <si>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</si>
  <si>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</si>
  <si>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</si>
  <si>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</si>
  <si>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</si>
  <si>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</si>
  <si>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</si>
  <si>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</si>
  <si>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</si>
  <si>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</si>
  <si>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</si>
  <si>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</si>
  <si>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</si>
  <si>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</si>
  <si>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</si>
  <si>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</si>
  <si>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</si>
  <si>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</si>
  <si>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</si>
  <si>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</si>
  <si>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</si>
  <si>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</si>
  <si>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</si>
  <si>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</si>
  <si>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</si>
  <si>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</si>
  <si>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</si>
  <si>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</si>
  <si>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</si>
  <si>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</si>
  <si>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</si>
  <si>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</si>
  <si>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</si>
  <si>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</si>
  <si>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</si>
  <si>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</si>
  <si>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</si>
  <si>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</si>
  <si>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</si>
  <si>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</si>
  <si>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</si>
  <si>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</si>
  <si>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</si>
  <si>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</si>
  <si>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</si>
  <si>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</si>
  <si>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</si>
  <si>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</si>
  <si>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</si>
  <si>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</si>
  <si>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</si>
  <si>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</si>
  <si>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</si>
  <si>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</si>
  <si>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</si>
  <si>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</si>
  <si>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</si>
  <si>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</si>
  <si>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</si>
  <si>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</si>
  <si>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</si>
  <si>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</si>
  <si>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</si>
  <si>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</si>
  <si>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</si>
  <si>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</si>
  <si>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</si>
  <si>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</si>
  <si>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</si>
  <si>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</si>
  <si>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</si>
  <si>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</si>
  <si>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</si>
  <si>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</si>
  <si>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</si>
  <si>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</si>
  <si>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</si>
  <si>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</si>
  <si>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</si>
  <si>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</si>
  <si>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</si>
  <si>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</si>
  <si>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</si>
  <si>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</si>
  <si>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</si>
  <si>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</si>
  <si>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</si>
  <si>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</si>
  <si>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</si>
  <si>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</si>
  <si>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</si>
  <si>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</si>
  <si>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</si>
  <si>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</si>
  <si>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</si>
  <si>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</si>
  <si>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</si>
  <si>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</si>
  <si>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</si>
  <si>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</si>
  <si>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</si>
  <si>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</si>
  <si>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</si>
  <si>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</si>
  <si>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</si>
  <si>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</si>
  <si>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</si>
  <si>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</si>
  <si>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</si>
  <si>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</si>
  <si>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</si>
  <si>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</si>
  <si>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</si>
  <si>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</si>
  <si>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</si>
  <si>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</si>
  <si>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</si>
  <si>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</si>
  <si>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</si>
  <si>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</si>
  <si>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</si>
  <si>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</si>
  <si>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</si>
  <si>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</si>
  <si>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</si>
  <si>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</si>
  <si>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</si>
  <si>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</si>
  <si>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</si>
  <si>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</si>
  <si>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</si>
  <si>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</si>
  <si>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</si>
  <si>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</si>
  <si>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</si>
  <si>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</si>
  <si>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</si>
  <si>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</si>
  <si>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</si>
  <si>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</si>
  <si>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</si>
  <si>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</si>
  <si>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</si>
  <si>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</si>
  <si>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</si>
  <si>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</si>
  <si>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</si>
  <si>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</si>
  <si>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</si>
  <si>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</si>
  <si>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</si>
  <si>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</si>
  <si>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</si>
  <si>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</si>
  <si>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</si>
  <si>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</si>
  <si>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</si>
  <si>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</si>
  <si>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</si>
  <si>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</si>
  <si>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</si>
  <si>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</si>
  <si>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</si>
  <si>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</si>
  <si>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</si>
  <si>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</si>
  <si>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</si>
  <si>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</si>
  <si>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</si>
  <si>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</si>
  <si>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</si>
  <si>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</si>
  <si>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</si>
  <si>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</si>
  <si>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</si>
  <si>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</si>
  <si>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</si>
  <si>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</si>
  <si>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</si>
  <si>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</si>
  <si>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</si>
  <si>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</si>
  <si>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</si>
  <si>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</si>
  <si>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</si>
  <si>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</si>
  <si>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</si>
  <si>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</si>
  <si>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</si>
  <si>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</si>
  <si>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</si>
  <si>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</si>
  <si>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</si>
  <si>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</si>
  <si>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</si>
  <si>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</si>
  <si>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</si>
  <si>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</si>
  <si>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</si>
  <si>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</si>
  <si>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</si>
  <si>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</si>
  <si>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</si>
  <si>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</si>
  <si>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</si>
  <si>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</si>
  <si>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</si>
  <si>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</si>
  <si>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</si>
  <si>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</si>
  <si>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</si>
  <si>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</si>
  <si>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</si>
  <si>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</si>
  <si>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</si>
  <si>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</si>
  <si>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</si>
  <si>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</si>
  <si>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</si>
  <si>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</si>
  <si>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</si>
  <si>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</si>
  <si>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</si>
  <si>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</si>
  <si>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</si>
  <si>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</si>
  <si>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</si>
  <si>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</si>
  <si>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</si>
  <si>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</si>
  <si>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</si>
  <si>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</si>
  <si>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</si>
  <si>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</si>
  <si>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</si>
  <si>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</si>
  <si>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</si>
  <si>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</si>
  <si>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</si>
  <si>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</si>
  <si>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</si>
  <si>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</si>
  <si>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</si>
  <si>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</si>
  <si>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</si>
  <si>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</si>
  <si>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</si>
  <si>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</si>
  <si>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</si>
  <si>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</si>
  <si>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</si>
  <si>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</si>
  <si>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</si>
  <si>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</si>
  <si>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</si>
  <si>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</si>
  <si>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</si>
  <si>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</si>
  <si>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</si>
  <si>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</si>
  <si>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</si>
  <si>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</si>
  <si>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</si>
  <si>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</si>
  <si>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</si>
  <si>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</si>
  <si>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</si>
  <si>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</si>
  <si>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</si>
  <si>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</si>
  <si>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</si>
  <si>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</si>
  <si>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</si>
  <si>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</si>
  <si>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</si>
  <si>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</si>
  <si>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</si>
  <si>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</si>
  <si>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</si>
  <si>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</si>
  <si>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</si>
  <si>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</si>
  <si>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</si>
  <si>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</si>
  <si>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</si>
  <si>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</si>
  <si>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</si>
  <si>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</si>
  <si>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</si>
  <si>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</si>
  <si>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</si>
  <si>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</si>
  <si>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</si>
  <si>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</si>
  <si>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</si>
  <si>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</si>
  <si>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</si>
  <si>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</si>
  <si>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</si>
  <si>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</si>
  <si>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</si>
  <si>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</si>
  <si>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</si>
  <si>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</si>
  <si>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</si>
  <si>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</si>
  <si>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</si>
  <si>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</si>
  <si>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</si>
  <si>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</si>
  <si>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</si>
  <si>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</si>
  <si>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</si>
  <si>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</si>
  <si>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</si>
  <si>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</si>
  <si>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</si>
  <si>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</si>
  <si>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</si>
  <si>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</si>
  <si>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</si>
  <si>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</si>
  <si>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</si>
  <si>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</si>
  <si>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</si>
  <si>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</si>
  <si>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</si>
  <si>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</si>
  <si>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</si>
  <si>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</si>
  <si>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</si>
  <si>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</si>
  <si>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</si>
  <si>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</si>
  <si>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</si>
  <si>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</si>
  <si>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</si>
  <si>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</si>
  <si>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</si>
  <si>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</si>
  <si>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</si>
  <si>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</si>
  <si>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</si>
  <si>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</si>
  <si>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</si>
  <si>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</si>
  <si>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</si>
  <si>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</si>
  <si>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</si>
  <si>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</si>
  <si>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</si>
  <si>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</si>
  <si>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</si>
  <si>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</si>
  <si>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</si>
  <si>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</si>
  <si>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</si>
  <si>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</si>
  <si>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</si>
  <si>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</si>
  <si>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</si>
  <si>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</si>
  <si>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</si>
  <si>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</si>
  <si>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</si>
  <si>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</si>
  <si>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</si>
  <si>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</si>
  <si>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</si>
  <si>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</si>
  <si>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</si>
  <si>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</si>
  <si>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</si>
  <si>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</si>
  <si>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</si>
  <si>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</si>
  <si>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</si>
  <si>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</si>
  <si>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</si>
  <si>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</si>
  <si>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</si>
  <si>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</si>
  <si>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</si>
  <si>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</si>
  <si>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</si>
  <si>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</si>
  <si>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</si>
  <si>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</si>
  <si>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</si>
  <si>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</si>
  <si>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</si>
  <si>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</si>
  <si>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</si>
  <si>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</si>
  <si>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</si>
  <si>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</si>
  <si>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</si>
  <si>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</si>
  <si>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</si>
  <si>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</si>
  <si>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</si>
  <si>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</si>
  <si>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</si>
  <si>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</si>
  <si>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</si>
  <si>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</si>
  <si>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</si>
  <si>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</si>
  <si>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</si>
  <si>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</si>
  <si>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</si>
  <si>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</si>
  <si>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</si>
  <si>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</si>
  <si>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</si>
  <si>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</si>
  <si>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</si>
  <si>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</si>
  <si>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</si>
  <si>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</si>
  <si>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</si>
  <si>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</si>
  <si>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</si>
  <si>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</si>
  <si>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</si>
  <si>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</si>
  <si>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</si>
  <si>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</si>
  <si>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</si>
  <si>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</si>
  <si>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</si>
  <si>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</si>
  <si>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</si>
  <si>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</si>
  <si>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</si>
  <si>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</si>
  <si>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</si>
  <si>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</si>
  <si>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</si>
  <si>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</si>
  <si>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</si>
  <si>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</si>
  <si>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</si>
  <si>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</si>
  <si>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</si>
  <si>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</si>
  <si>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</si>
  <si>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</si>
  <si>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</si>
  <si>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</si>
  <si>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</si>
  <si>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</si>
  <si>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</si>
  <si>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</si>
  <si>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</si>
  <si>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</si>
  <si>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</si>
  <si>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</si>
  <si>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</si>
  <si>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</si>
  <si>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</si>
  <si>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</si>
  <si>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</si>
  <si>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</si>
  <si>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</si>
  <si>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</si>
  <si>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</si>
  <si>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</si>
  <si>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</si>
  <si>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</si>
  <si>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</si>
  <si>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</si>
  <si>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</si>
  <si>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</si>
  <si>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</si>
  <si>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</si>
  <si>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</si>
  <si>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</si>
  <si>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</si>
  <si>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</si>
  <si>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</si>
  <si>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</si>
  <si>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</si>
  <si>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</si>
  <si>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</si>
  <si>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</si>
  <si>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</si>
  <si>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</si>
  <si>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</si>
  <si>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</si>
  <si>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</si>
  <si>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</si>
  <si>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</si>
  <si>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</si>
  <si>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</si>
  <si>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</si>
  <si>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</si>
  <si>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</si>
  <si>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</si>
  <si>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</si>
  <si>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</si>
  <si>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</si>
  <si>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</si>
  <si>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</si>
  <si>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</si>
  <si>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</si>
  <si>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</si>
  <si>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</si>
  <si>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</si>
  <si>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</si>
  <si>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</si>
  <si>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</si>
  <si>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</si>
  <si>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</si>
  <si>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</si>
  <si>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</si>
  <si>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</si>
  <si>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</si>
  <si>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</si>
  <si>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</si>
  <si>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</si>
  <si>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</si>
  <si>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</si>
  <si>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</si>
  <si>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</si>
  <si>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</si>
  <si>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</si>
  <si>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</si>
  <si>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</si>
  <si>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</si>
  <si>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</si>
  <si>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</si>
  <si>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</si>
  <si>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</si>
  <si>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</si>
  <si>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</si>
  <si>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</si>
  <si>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</si>
  <si>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</si>
  <si>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</si>
  <si>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</si>
  <si>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</si>
  <si>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</si>
  <si>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</si>
  <si>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</si>
  <si>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</si>
  <si>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</si>
  <si>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</si>
  <si>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</si>
  <si>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</si>
  <si>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</si>
  <si>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</si>
  <si>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</si>
  <si>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</si>
  <si>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</si>
  <si>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</si>
  <si>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</si>
  <si>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</si>
  <si>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</si>
  <si>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</si>
  <si>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</si>
  <si>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</si>
  <si>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</si>
  <si>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</si>
  <si>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</si>
  <si>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</si>
  <si>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</si>
  <si>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</si>
  <si>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</si>
  <si>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</si>
  <si>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</si>
  <si>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</si>
  <si>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</si>
  <si>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</si>
  <si>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</si>
  <si>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</si>
  <si>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</si>
  <si>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</si>
  <si>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</si>
  <si>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</si>
  <si>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</si>
  <si>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</si>
  <si>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</si>
  <si>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</si>
  <si>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</si>
  <si>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</si>
  <si>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</si>
  <si>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</si>
  <si>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</si>
  <si>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</si>
  <si>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</si>
  <si>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</si>
  <si>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</si>
  <si>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</si>
  <si>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</si>
  <si>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</si>
  <si>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</si>
  <si>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</si>
  <si>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</si>
  <si>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</si>
  <si>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</si>
  <si>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</si>
  <si>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</si>
  <si>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</si>
  <si>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</si>
  <si>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</si>
  <si>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</si>
  <si>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</si>
  <si>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</si>
  <si>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</si>
  <si>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</si>
  <si>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</si>
  <si>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</si>
  <si>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</si>
  <si>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</si>
  <si>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</si>
  <si>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</si>
  <si>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</si>
  <si>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</si>
  <si>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</si>
  <si>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</si>
  <si>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</si>
  <si>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</si>
  <si>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</si>
  <si>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</si>
  <si>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</si>
  <si>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</si>
  <si>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</si>
  <si>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</si>
  <si>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</si>
  <si>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</si>
  <si>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</si>
  <si>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</si>
  <si>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</si>
  <si>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</si>
  <si>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</si>
  <si>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</si>
  <si>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</si>
  <si>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</si>
  <si>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</si>
  <si>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</si>
  <si>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</si>
  <si>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</si>
  <si>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</si>
  <si>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</si>
  <si>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</si>
  <si>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</si>
  <si>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</si>
  <si>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</si>
  <si>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</si>
  <si>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</si>
  <si>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</si>
  <si>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</si>
  <si>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</si>
  <si>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</si>
  <si>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</si>
  <si>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</si>
  <si>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</si>
  <si>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</si>
  <si>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</si>
  <si>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</si>
  <si>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</si>
  <si>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</si>
  <si>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</si>
  <si>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</si>
  <si>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</si>
  <si>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</si>
  <si>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</si>
  <si>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</si>
  <si>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</si>
  <si>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</si>
  <si>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</si>
  <si>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</si>
  <si>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</si>
  <si>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</si>
  <si>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</si>
  <si>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</si>
  <si>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</si>
  <si>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</si>
  <si>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</si>
  <si>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</si>
  <si>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</si>
  <si>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</si>
  <si>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</si>
  <si>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</si>
  <si>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</si>
  <si>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</si>
  <si>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</si>
  <si>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</si>
  <si>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</si>
  <si>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</si>
  <si>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</si>
  <si>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</si>
  <si>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</si>
  <si>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</si>
  <si>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</si>
  <si>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</si>
  <si>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</si>
  <si>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</si>
  <si>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</si>
  <si>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</si>
  <si>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</si>
  <si>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</si>
  <si>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</si>
  <si>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</si>
  <si>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</si>
  <si>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</si>
  <si>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</si>
  <si>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</si>
  <si>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</si>
  <si>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</si>
  <si>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</si>
  <si>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</si>
  <si>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</si>
  <si>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</si>
  <si>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</si>
  <si>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</si>
  <si>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</si>
  <si>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</si>
  <si>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</si>
  <si>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</si>
  <si>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</si>
  <si>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</si>
  <si>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</si>
  <si>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</si>
  <si>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</si>
  <si>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</si>
  <si>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</si>
  <si>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</si>
  <si>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</si>
  <si>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</si>
  <si>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</si>
  <si>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</si>
  <si>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</si>
  <si>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</si>
  <si>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</si>
  <si>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</si>
  <si>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</si>
  <si>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</si>
  <si>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</si>
  <si>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</si>
  <si>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</si>
  <si>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</si>
  <si>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</si>
  <si>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</si>
  <si>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</si>
  <si>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</si>
  <si>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</si>
  <si>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</si>
  <si>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</si>
  <si>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</si>
  <si>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</si>
  <si>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</si>
  <si>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</si>
  <si>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</si>
  <si>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</si>
  <si>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</si>
  <si>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</si>
  <si>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</si>
  <si>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</si>
  <si>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</si>
  <si>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</si>
  <si>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</si>
  <si>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</si>
  <si>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</si>
  <si>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</si>
  <si>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</si>
  <si>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</si>
  <si>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</si>
  <si>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</si>
  <si>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</si>
  <si>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</si>
  <si>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</si>
  <si>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</si>
  <si>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</si>
  <si>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</si>
  <si>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</si>
  <si>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</si>
  <si>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</si>
  <si>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</si>
  <si>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</si>
  <si>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</si>
  <si>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</si>
  <si>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</si>
  <si>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</si>
  <si>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</si>
  <si>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</si>
  <si>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</si>
  <si>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</si>
  <si>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</si>
  <si>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</si>
  <si>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</si>
  <si>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</si>
  <si>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</si>
  <si>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</si>
  <si>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</si>
  <si>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</si>
  <si>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</si>
  <si>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</si>
  <si>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</si>
  <si>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</si>
  <si>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</si>
  <si>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</si>
  <si>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</si>
  <si>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</si>
  <si>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</si>
  <si>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</si>
  <si>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</si>
  <si>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</si>
  <si>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</si>
  <si>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</si>
  <si>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</si>
  <si>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</si>
  <si>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</si>
  <si>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</si>
  <si>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</si>
  <si>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</si>
  <si>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</si>
  <si>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</si>
  <si>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</si>
  <si>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</si>
  <si>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</si>
  <si>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</si>
  <si>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</si>
  <si>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</si>
  <si>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</si>
  <si>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</si>
  <si>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</si>
  <si>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</si>
  <si>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</si>
  <si>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</si>
  <si>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</si>
  <si>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</si>
  <si>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</si>
  <si>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</si>
  <si>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</si>
  <si>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</si>
  <si>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</si>
  <si>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</si>
  <si>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</si>
  <si>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</si>
  <si>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</si>
  <si>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</si>
  <si>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</si>
  <si>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</si>
  <si>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</si>
  <si>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</si>
  <si>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</si>
  <si>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</si>
  <si>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</si>
  <si>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</si>
  <si>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</si>
  <si>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</si>
  <si>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</si>
  <si>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</si>
  <si>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</si>
  <si>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</si>
  <si>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</si>
  <si>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</si>
  <si>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</si>
  <si>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</si>
  <si>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</si>
  <si>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</si>
  <si>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</si>
  <si>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</si>
  <si>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</si>
  <si>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</si>
  <si>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</si>
  <si>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</si>
  <si>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</si>
  <si>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</si>
  <si>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</si>
  <si>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</si>
  <si>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</si>
  <si>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</si>
  <si>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</si>
  <si>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</si>
  <si>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</si>
  <si>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</si>
  <si>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</si>
  <si>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</si>
  <si>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</si>
  <si>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</si>
  <si>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</si>
  <si>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</si>
  <si>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</si>
  <si>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</si>
  <si>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</si>
  <si>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</si>
  <si>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</si>
  <si>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</si>
  <si>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</si>
  <si>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</si>
  <si>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</si>
  <si>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</si>
  <si>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</si>
  <si>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</si>
  <si>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</si>
  <si>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</si>
  <si>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</si>
  <si>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</si>
  <si>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</si>
  <si>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</si>
  <si>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</si>
  <si>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</si>
  <si>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</si>
  <si>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</si>
  <si>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</si>
  <si>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</si>
  <si>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</si>
  <si>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</si>
  <si>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</si>
  <si>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</si>
  <si>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</si>
  <si>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</si>
  <si>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</si>
  <si>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</si>
  <si>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</si>
  <si>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</si>
  <si>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</si>
  <si>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</si>
  <si>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</si>
  <si>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</si>
  <si>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</si>
  <si>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</si>
  <si>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</si>
  <si>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</si>
  <si>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</si>
  <si>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</si>
  <si>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</si>
  <si>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</si>
  <si>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</si>
  <si>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</si>
  <si>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</si>
  <si>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</si>
  <si>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</si>
  <si>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</si>
  <si>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</si>
  <si>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</si>
  <si>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</si>
  <si>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</si>
  <si>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</si>
  <si>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</si>
  <si>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</si>
  <si>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</si>
  <si>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</si>
  <si>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</si>
  <si>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</si>
  <si>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</si>
  <si>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</si>
  <si>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</si>
  <si>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</si>
  <si>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</si>
  <si>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</si>
  <si>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</si>
  <si>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</si>
  <si>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</si>
  <si>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</si>
  <si>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</si>
  <si>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</si>
  <si>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</si>
  <si>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</si>
  <si>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</si>
  <si>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</si>
  <si>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</si>
  <si>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</si>
  <si>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</si>
  <si>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</si>
  <si>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</si>
  <si>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</si>
  <si>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</si>
  <si>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</si>
  <si>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</si>
  <si>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</si>
  <si>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</si>
  <si>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</si>
  <si>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</si>
  <si>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</si>
  <si>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</si>
  <si>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</si>
  <si>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</si>
  <si>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</si>
  <si>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</si>
  <si>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</si>
  <si>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</si>
  <si>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</si>
  <si>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</si>
  <si>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</si>
  <si>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</si>
  <si>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</si>
  <si>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</si>
  <si>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</si>
  <si>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</si>
  <si>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</si>
  <si>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</si>
  <si>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</si>
  <si>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</si>
  <si>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</si>
  <si>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</si>
  <si>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</si>
  <si>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</si>
  <si>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</si>
  <si>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</si>
  <si>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</si>
  <si>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</si>
  <si>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</si>
  <si>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</si>
  <si>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</si>
  <si>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</si>
  <si>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</si>
  <si>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</si>
  <si>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</si>
  <si>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</si>
  <si>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</si>
  <si>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</si>
  <si>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</si>
  <si>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</si>
  <si>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</si>
  <si>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</si>
  <si>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</si>
  <si>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</si>
  <si>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</si>
  <si>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</si>
  <si>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</si>
  <si>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</si>
  <si>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</si>
  <si>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</si>
  <si>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</si>
  <si>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</si>
  <si>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</si>
  <si>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</si>
  <si>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</si>
  <si>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</si>
  <si>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</si>
  <si>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</si>
  <si>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</si>
  <si>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</si>
  <si>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</si>
  <si>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</si>
  <si>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</si>
  <si>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</si>
  <si>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</si>
  <si>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</si>
  <si>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</si>
  <si>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</si>
  <si>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</si>
  <si>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</si>
  <si>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</si>
  <si>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</si>
  <si>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</si>
  <si>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</si>
  <si>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</si>
  <si>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</si>
  <si>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</si>
  <si>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</si>
  <si>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</si>
  <si>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</si>
  <si>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</si>
  <si>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</si>
  <si>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</si>
  <si>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</si>
  <si>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</si>
  <si>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</si>
  <si>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</si>
  <si>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</si>
  <si>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</si>
  <si>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</si>
  <si>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</si>
  <si>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</si>
  <si>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</si>
  <si>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</si>
  <si>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</si>
  <si>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</si>
  <si>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</si>
  <si>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</si>
  <si>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</si>
  <si>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</si>
  <si>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</si>
  <si>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</si>
  <si>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</si>
  <si>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</si>
  <si>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</si>
  <si>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</si>
  <si>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</si>
  <si>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</si>
  <si>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</si>
  <si>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</si>
  <si>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</si>
  <si>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</si>
  <si>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</si>
  <si>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</si>
  <si>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</si>
  <si>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</si>
  <si>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</si>
  <si>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</si>
  <si>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</si>
  <si>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</si>
  <si>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</si>
  <si>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</si>
  <si>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</si>
  <si>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</si>
  <si>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</si>
  <si>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</si>
  <si>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</si>
  <si>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</si>
  <si>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</si>
  <si>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</si>
  <si>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</si>
  <si>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</si>
  <si>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</si>
  <si>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</si>
  <si>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</si>
  <si>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</si>
  <si>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</si>
  <si>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</si>
  <si>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</si>
  <si>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</si>
  <si>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</si>
  <si>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</si>
  <si>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</si>
  <si>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</si>
  <si>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</si>
  <si>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</si>
  <si>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</si>
  <si>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</si>
  <si>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</si>
  <si>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</si>
  <si>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</si>
  <si>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</si>
  <si>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</si>
  <si>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</si>
  <si>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</si>
  <si>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</si>
  <si>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</si>
  <si>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</si>
  <si>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</si>
  <si>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</si>
  <si>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</si>
  <si>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</si>
  <si>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</si>
  <si>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</si>
  <si>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</si>
  <si>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</si>
  <si>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</si>
  <si>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</si>
  <si>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</si>
  <si>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</si>
  <si>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</si>
  <si>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</si>
  <si>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</si>
  <si>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</si>
  <si>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</si>
  <si>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</si>
  <si>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</si>
  <si>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</si>
  <si>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</si>
  <si>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</si>
  <si>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</si>
  <si>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</si>
  <si>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</si>
  <si>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</si>
  <si>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</si>
  <si>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</si>
  <si>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</si>
  <si>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</si>
  <si>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</si>
  <si>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</si>
  <si>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</si>
  <si>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</si>
  <si>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</si>
  <si>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</si>
  <si>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</si>
  <si>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</si>
  <si>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</si>
  <si>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</si>
  <si>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</si>
  <si>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</si>
  <si>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</si>
  <si>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</si>
  <si>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</si>
  <si>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</si>
  <si>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</si>
  <si>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</si>
  <si>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</si>
  <si>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</si>
  <si>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</si>
  <si>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</si>
  <si>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</si>
  <si>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</si>
  <si>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</si>
  <si>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</si>
  <si>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</si>
  <si>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</si>
  <si>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</si>
  <si>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</si>
  <si>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</si>
  <si>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</si>
  <si>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</si>
  <si>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</si>
  <si>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</si>
  <si>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</si>
  <si>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</si>
  <si>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</si>
  <si>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</si>
  <si>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</si>
  <si>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</si>
  <si>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</si>
  <si>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</si>
  <si>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</si>
  <si>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</si>
  <si>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</si>
  <si>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</si>
  <si>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</si>
  <si>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</si>
  <si>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</si>
  <si>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</si>
  <si>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</si>
  <si>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</si>
  <si>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</si>
  <si>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</si>
  <si>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</si>
  <si>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</si>
  <si>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</si>
  <si>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</si>
  <si>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</si>
  <si>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</si>
  <si>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</si>
  <si>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</si>
  <si>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</si>
  <si>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</si>
  <si>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</si>
  <si>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</si>
  <si>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</si>
  <si>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</si>
  <si>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</si>
  <si>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</si>
  <si>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</si>
  <si>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</si>
  <si>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</si>
  <si>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</si>
  <si>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</si>
  <si>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</si>
  <si>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</si>
  <si>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</si>
  <si>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</si>
  <si>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</si>
  <si>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</si>
  <si>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</si>
  <si>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</si>
  <si>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</si>
  <si>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</si>
  <si>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</si>
  <si>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</si>
  <si>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</si>
  <si>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</si>
  <si>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</si>
  <si>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</si>
  <si>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</si>
  <si>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</si>
  <si>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</si>
  <si>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</si>
  <si>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</si>
  <si>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</si>
  <si>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</si>
  <si>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</si>
  <si>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</si>
  <si>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</si>
  <si>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</si>
  <si>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</si>
  <si>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</si>
  <si>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</si>
  <si>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</si>
  <si>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</si>
  <si>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</si>
  <si>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</si>
  <si>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</si>
  <si>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</si>
  <si>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</si>
  <si>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</si>
  <si>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</si>
  <si>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</si>
  <si>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</si>
  <si>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</si>
  <si>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</si>
  <si>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</si>
  <si>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</si>
  <si>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</si>
  <si>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</si>
  <si>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</si>
  <si>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</si>
  <si>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</si>
  <si>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</si>
  <si>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</si>
  <si>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</si>
  <si>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</si>
  <si>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</si>
  <si>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</si>
  <si>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</si>
  <si>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</si>
  <si>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</si>
  <si>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</si>
  <si>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</si>
  <si>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</si>
  <si>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</si>
  <si>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</si>
  <si>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</si>
  <si>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</si>
  <si>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</si>
  <si>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</si>
  <si>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</si>
  <si>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</si>
  <si>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</si>
  <si>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</si>
  <si>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</si>
  <si>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</si>
  <si>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</si>
  <si>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</si>
  <si>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</si>
  <si>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</si>
  <si>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</si>
  <si>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</si>
  <si>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</si>
  <si>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</si>
  <si>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</si>
  <si>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</si>
  <si>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</si>
  <si>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</si>
  <si>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</si>
  <si>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</si>
  <si>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</si>
  <si>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</si>
  <si>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</si>
  <si>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</si>
  <si>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</si>
  <si>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</si>
  <si>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</si>
  <si>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</si>
  <si>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</si>
  <si>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</si>
  <si>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</si>
  <si>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</si>
  <si>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</si>
  <si>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</si>
  <si>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</si>
  <si>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</si>
  <si>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</si>
  <si>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</si>
  <si>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</si>
  <si>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</si>
  <si>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</si>
  <si>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</si>
  <si>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</si>
  <si>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</si>
  <si>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</si>
  <si>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</si>
  <si>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</si>
  <si>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</si>
  <si>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</si>
  <si>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</si>
  <si>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</si>
  <si>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</si>
  <si>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</si>
  <si>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</si>
  <si>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</si>
  <si>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</si>
  <si>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</si>
  <si>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</si>
  <si>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</si>
  <si>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</si>
  <si>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</si>
  <si>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</si>
  <si>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</si>
  <si>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</si>
  <si>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</si>
  <si>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</si>
  <si>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</si>
  <si>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</si>
  <si>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</si>
  <si>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</si>
  <si>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</si>
  <si>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</si>
  <si>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</si>
  <si>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</si>
  <si>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</si>
  <si>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</si>
  <si>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</si>
  <si>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</si>
  <si>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</si>
  <si>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</si>
  <si>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</si>
  <si>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</si>
  <si>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</si>
  <si>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</si>
  <si>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</si>
  <si>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</si>
  <si>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</si>
  <si>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</si>
  <si>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</si>
  <si>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</si>
  <si>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</si>
  <si>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</si>
  <si>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</si>
  <si>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</si>
  <si>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</si>
  <si>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</si>
  <si>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</si>
  <si>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</si>
  <si>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</si>
  <si>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</si>
  <si>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</si>
  <si>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</si>
  <si>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</si>
  <si>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</si>
  <si>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</si>
  <si>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</si>
  <si>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</si>
  <si>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</si>
  <si>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</si>
  <si>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</si>
  <si>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</si>
  <si>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</si>
  <si>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</si>
  <si>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</si>
  <si>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</si>
  <si>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</si>
  <si>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</si>
  <si>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</si>
  <si>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</si>
  <si>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</si>
  <si>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</si>
  <si>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</si>
  <si>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</si>
  <si>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</si>
  <si>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</si>
  <si>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</si>
  <si>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</si>
  <si>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</si>
  <si>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</si>
  <si>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</si>
  <si>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</si>
  <si>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</si>
  <si>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</si>
  <si>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</si>
  <si>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</si>
  <si>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</si>
  <si>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</si>
  <si>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</si>
  <si>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</si>
  <si>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</si>
  <si>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</si>
  <si>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</si>
  <si>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</si>
  <si>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</si>
  <si>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</si>
  <si>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</si>
  <si>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</si>
  <si>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</si>
  <si>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</si>
  <si>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</si>
  <si>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</si>
  <si>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</si>
  <si>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</si>
  <si>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</si>
  <si>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</si>
  <si>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</si>
  <si>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</si>
  <si>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</si>
  <si>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</si>
  <si>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</si>
  <si>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</si>
  <si>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</si>
  <si>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</si>
  <si>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</si>
  <si>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</si>
  <si>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</si>
  <si>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</si>
  <si>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</si>
  <si>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</si>
  <si>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</si>
  <si>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</si>
  <si>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</si>
  <si>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</si>
  <si>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</si>
  <si>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</si>
  <si>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</si>
  <si>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</si>
  <si>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</si>
  <si>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</si>
  <si>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</si>
  <si>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</si>
  <si>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</si>
  <si>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</si>
  <si>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</si>
  <si>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</si>
  <si>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</si>
  <si>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</si>
  <si>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</si>
  <si>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</si>
  <si>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</si>
  <si>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</si>
  <si>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</si>
  <si>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</si>
  <si>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</si>
  <si>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</si>
  <si>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</si>
  <si>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</si>
  <si>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</si>
  <si>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</si>
  <si>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</si>
  <si>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</si>
  <si>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</si>
  <si>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</si>
  <si>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</si>
  <si>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</si>
  <si>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</si>
  <si>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</si>
  <si>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</si>
  <si>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</si>
  <si>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</si>
  <si>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</si>
  <si>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</si>
  <si>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</si>
  <si>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</si>
  <si>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</si>
  <si>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</si>
  <si>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</si>
  <si>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</si>
  <si>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</si>
  <si>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</si>
  <si>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</si>
  <si>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</si>
  <si>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</si>
  <si>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</si>
  <si>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</si>
  <si>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</si>
  <si>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</si>
  <si>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</si>
  <si>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</si>
  <si>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</si>
  <si>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</si>
  <si>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</si>
  <si>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</si>
  <si>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</si>
  <si>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</si>
  <si>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</si>
  <si>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</si>
  <si>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</si>
  <si>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</si>
  <si>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</si>
  <si>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</si>
  <si>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</si>
  <si>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</si>
  <si>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</si>
  <si>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</si>
  <si>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</si>
  <si>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</si>
  <si>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</si>
  <si>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</si>
  <si>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</si>
  <si>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</si>
  <si>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</si>
  <si>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</si>
  <si>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</si>
  <si>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</si>
  <si>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</si>
  <si>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</si>
  <si>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</si>
  <si>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</si>
  <si>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</si>
  <si>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</si>
  <si>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</si>
  <si>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</si>
  <si>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</si>
  <si>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</si>
  <si>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</si>
  <si>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</si>
  <si>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</si>
  <si>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</si>
  <si>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</si>
  <si>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</si>
  <si>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</si>
  <si>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</si>
  <si>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</si>
  <si>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</si>
  <si>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</si>
  <si>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</si>
  <si>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</si>
  <si>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</si>
  <si>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</si>
  <si>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</si>
  <si>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</si>
  <si>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</si>
  <si>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</si>
  <si>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</si>
  <si>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</si>
  <si>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</si>
  <si>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</si>
  <si>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</si>
  <si>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</si>
  <si>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</si>
  <si>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</si>
  <si>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</si>
  <si>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</si>
  <si>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</si>
  <si>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</si>
  <si>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</si>
  <si>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</si>
  <si>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</si>
  <si>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</si>
  <si>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</si>
  <si>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</si>
  <si>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</si>
  <si>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</si>
  <si>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</si>
  <si>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</si>
  <si>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</si>
  <si>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</si>
  <si>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</si>
  <si>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</si>
  <si>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</si>
  <si>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</si>
  <si>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</si>
  <si>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</si>
  <si>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</si>
  <si>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</si>
  <si>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</si>
  <si>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</si>
  <si>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</si>
  <si>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</si>
  <si>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</si>
  <si>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</si>
  <si>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</si>
  <si>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</si>
  <si>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</si>
  <si>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</si>
  <si>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</si>
  <si>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</si>
  <si>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</si>
  <si>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</si>
  <si>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</si>
  <si>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</si>
  <si>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</si>
  <si>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</si>
  <si>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</si>
  <si>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</si>
  <si>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</si>
  <si>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</si>
  <si>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</si>
  <si>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</si>
  <si>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</si>
  <si>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</si>
  <si>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</si>
  <si>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</si>
  <si>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</si>
  <si>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</si>
  <si>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</si>
  <si>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</si>
  <si>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</si>
  <si>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</si>
  <si>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</si>
  <si>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</si>
  <si>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</si>
  <si>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</si>
  <si>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</si>
  <si>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</si>
  <si>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</si>
  <si>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</si>
  <si>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</si>
  <si>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</si>
  <si>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</si>
  <si>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</si>
  <si>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</si>
  <si>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</si>
  <si>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</si>
  <si>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</si>
  <si>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</si>
  <si>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</si>
  <si>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</si>
  <si>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</si>
  <si>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</si>
  <si>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</si>
  <si>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</si>
  <si>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</si>
  <si>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</si>
  <si>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</si>
  <si>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</si>
  <si>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</si>
  <si>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</si>
  <si>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</si>
  <si>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</si>
  <si>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</si>
  <si>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</si>
  <si>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</si>
  <si>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</si>
  <si>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</si>
  <si>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</si>
  <si>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</si>
  <si>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</si>
  <si>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</si>
  <si>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</si>
  <si>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</si>
  <si>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</si>
  <si>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</si>
  <si>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</si>
  <si>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</si>
  <si>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</si>
  <si>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</si>
  <si>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</si>
  <si>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</si>
  <si>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</si>
  <si>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</si>
  <si>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</si>
  <si>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</si>
  <si>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</si>
  <si>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</si>
  <si>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</si>
  <si>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</si>
  <si>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</si>
  <si>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</si>
  <si>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</si>
  <si>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</si>
  <si>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</si>
  <si>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</si>
  <si>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</si>
  <si>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</si>
  <si>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</si>
  <si>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</si>
  <si>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</si>
  <si>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</si>
  <si>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</si>
  <si>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</si>
  <si>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</si>
  <si>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</si>
  <si>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</si>
  <si>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</si>
  <si>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</si>
  <si>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</si>
  <si>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</si>
  <si>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</si>
  <si>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</si>
  <si>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</si>
  <si>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</si>
  <si>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</si>
  <si>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</si>
  <si>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</si>
  <si>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</si>
  <si>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</si>
  <si>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</si>
  <si>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</si>
  <si>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</si>
  <si>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</si>
  <si>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</si>
  <si>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</si>
  <si>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</si>
  <si>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</si>
  <si>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</si>
  <si>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</si>
  <si>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</si>
  <si>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</si>
  <si>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</si>
  <si>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</si>
  <si>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</si>
  <si>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</si>
  <si>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</si>
  <si>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</si>
  <si>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</si>
  <si>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</si>
  <si>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</si>
  <si>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</si>
  <si>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</si>
  <si>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</si>
  <si>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</si>
  <si>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</si>
  <si>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</si>
  <si>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</si>
  <si>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</si>
  <si>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</si>
  <si>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</si>
  <si>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</si>
  <si>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</si>
  <si>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</si>
  <si>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</si>
  <si>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</si>
  <si>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</si>
  <si>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</si>
  <si>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</si>
  <si>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</si>
  <si>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</si>
  <si>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</si>
  <si>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</si>
  <si>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</si>
  <si>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</si>
  <si>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</si>
  <si>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</si>
  <si>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</si>
  <si>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</si>
  <si>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</si>
  <si>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</si>
  <si>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</si>
  <si>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</si>
  <si>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</si>
  <si>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</si>
  <si>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</si>
  <si>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</si>
  <si>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</si>
  <si>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</si>
  <si>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</si>
  <si>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</si>
  <si>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</si>
  <si>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</si>
  <si>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</si>
  <si>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</si>
  <si>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</si>
  <si>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</si>
  <si>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</si>
  <si>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</si>
  <si>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</si>
  <si>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</si>
  <si>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</si>
  <si>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</si>
  <si>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</si>
  <si>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</si>
  <si>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</si>
  <si>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</si>
  <si>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</si>
  <si>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</si>
  <si>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</si>
  <si>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</si>
  <si>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</si>
  <si>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</si>
  <si>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</si>
  <si>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</si>
  <si>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</si>
  <si>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</si>
  <si>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</si>
  <si>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</si>
  <si>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</si>
  <si>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</si>
  <si>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</si>
  <si>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</si>
  <si>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</si>
  <si>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</si>
  <si>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</si>
  <si>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</si>
  <si>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</si>
  <si>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</si>
  <si>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</si>
  <si>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</si>
  <si>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</si>
  <si>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</si>
  <si>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</si>
  <si>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</si>
  <si>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</si>
  <si>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</si>
  <si>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</si>
  <si>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</si>
  <si>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</si>
  <si>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</si>
  <si>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</si>
  <si>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</si>
  <si>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</si>
  <si>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</si>
  <si>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</si>
  <si>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</si>
  <si>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</si>
  <si>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</si>
  <si>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</si>
  <si>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</si>
  <si>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</si>
  <si>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</si>
  <si>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</si>
  <si>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</si>
  <si>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</si>
  <si>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</si>
  <si>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</si>
  <si>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</si>
  <si>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</si>
  <si>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</si>
  <si>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</si>
  <si>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</si>
  <si>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</si>
  <si>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</si>
  <si>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</si>
  <si>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</si>
  <si>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</si>
  <si>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</si>
  <si>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</si>
  <si>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</si>
  <si>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</si>
  <si>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</si>
  <si>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</si>
  <si>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</si>
  <si>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</si>
  <si>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</si>
  <si>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</si>
  <si>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</si>
  <si>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</si>
  <si>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</si>
  <si>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</si>
  <si>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</si>
  <si>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</si>
  <si>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</si>
  <si>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</si>
  <si>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</si>
  <si>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</si>
  <si>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</si>
  <si>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</si>
  <si>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</si>
  <si>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</si>
  <si>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</si>
  <si>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</si>
  <si>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</si>
  <si>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</si>
  <si>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</si>
  <si>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</si>
  <si>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</si>
  <si>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</si>
  <si>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</si>
  <si>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</si>
  <si>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</si>
  <si>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</si>
  <si>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</si>
  <si>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</si>
  <si>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</si>
  <si>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</si>
  <si>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</si>
  <si>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</si>
  <si>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</si>
  <si>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</si>
  <si>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</si>
  <si>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</si>
  <si>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</si>
  <si>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</si>
  <si>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</si>
  <si>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</si>
  <si>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</si>
  <si>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</si>
  <si>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</si>
  <si>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</si>
  <si>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</si>
  <si>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</si>
  <si>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</si>
  <si>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</si>
  <si>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</si>
  <si>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</si>
  <si>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</si>
  <si>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</si>
  <si>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</si>
  <si>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</si>
  <si>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</si>
  <si>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</si>
  <si>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</si>
  <si>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</si>
  <si>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</si>
  <si>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</si>
  <si>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</si>
  <si>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</si>
  <si>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</si>
  <si>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</si>
  <si>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</si>
  <si>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</si>
  <si>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</si>
  <si>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</si>
  <si>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</si>
  <si>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</si>
  <si>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</si>
  <si>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</si>
  <si>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</si>
  <si>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</si>
  <si>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</si>
  <si>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</si>
  <si>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</si>
  <si>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</si>
  <si>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</si>
  <si>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</si>
  <si>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</si>
  <si>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</si>
  <si>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</si>
  <si>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</si>
  <si>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</si>
  <si>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</si>
  <si>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</si>
  <si>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</si>
  <si>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</si>
  <si>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</si>
  <si>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</si>
  <si>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</si>
  <si>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</si>
  <si>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</si>
  <si>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</si>
  <si>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</si>
  <si>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</si>
  <si>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</si>
  <si>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</si>
  <si>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</si>
  <si>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</si>
  <si>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</si>
  <si>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</si>
  <si>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</si>
  <si>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</si>
  <si>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</si>
  <si>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</si>
  <si>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</si>
  <si>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</si>
  <si>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</si>
  <si>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</si>
  <si>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</si>
  <si>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</si>
  <si>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</si>
  <si>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</si>
  <si>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</si>
  <si>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</si>
  <si>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</si>
  <si>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</si>
  <si>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</si>
  <si>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</si>
  <si>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</si>
  <si>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</si>
  <si>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</si>
  <si>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</si>
  <si>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</si>
  <si>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</si>
  <si>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</si>
  <si>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</si>
  <si>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</si>
  <si>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</si>
  <si>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</si>
  <si>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</si>
  <si>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</si>
  <si>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</si>
  <si>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</si>
  <si>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</si>
  <si>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</si>
  <si>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</si>
  <si>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</si>
  <si>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</si>
  <si>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</si>
  <si>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</si>
  <si>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</si>
  <si>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</si>
  <si>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</si>
  <si>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</si>
  <si>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</si>
  <si>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</si>
  <si>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</si>
  <si>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</si>
  <si>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</si>
  <si>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</si>
  <si>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</si>
  <si>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</si>
  <si>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</si>
  <si>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</si>
  <si>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</si>
  <si>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</si>
  <si>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</si>
  <si>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</si>
  <si>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</si>
  <si>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</si>
  <si>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</si>
  <si>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</si>
  <si>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</si>
  <si>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</si>
  <si>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</si>
  <si>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</si>
  <si>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</si>
  <si>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</si>
  <si>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</si>
  <si>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</si>
  <si>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</si>
  <si>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</si>
  <si>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</si>
  <si>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</si>
  <si>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</si>
  <si>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</si>
  <si>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</si>
  <si>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</si>
  <si>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</si>
  <si>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</si>
  <si>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</si>
  <si>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</si>
  <si>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</si>
  <si>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</si>
  <si>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</si>
  <si>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</si>
  <si>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</si>
  <si>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</si>
  <si>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</si>
  <si>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</si>
  <si>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</si>
  <si>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</si>
  <si>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</si>
  <si>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</si>
  <si>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</si>
  <si>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</si>
  <si>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</si>
  <si>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</si>
  <si>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</si>
  <si>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</si>
  <si>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</si>
  <si>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</si>
  <si>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</si>
  <si>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</si>
  <si>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</si>
  <si>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</si>
  <si>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</si>
  <si>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</si>
  <si>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</si>
  <si>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</si>
  <si>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</si>
  <si>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</si>
  <si>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</si>
  <si>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</si>
  <si>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</si>
  <si>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</si>
  <si>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</si>
  <si>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</si>
  <si>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</si>
  <si>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</si>
  <si>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</si>
  <si>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</si>
  <si>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</si>
  <si>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</si>
  <si>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</si>
  <si>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</si>
  <si>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</si>
  <si>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</si>
  <si>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</si>
  <si>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</si>
  <si>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</si>
  <si>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</si>
  <si>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</si>
  <si>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</si>
  <si>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</si>
  <si>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</si>
  <si>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</si>
  <si>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</si>
  <si>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</si>
  <si>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</si>
  <si>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</si>
  <si>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</si>
  <si>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</si>
  <si>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</si>
  <si>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</si>
  <si>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</si>
  <si>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</si>
  <si>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</si>
  <si>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</si>
  <si>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</si>
  <si>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</si>
  <si>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</si>
  <si>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</si>
  <si>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</si>
  <si>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</si>
  <si>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</si>
  <si>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</si>
  <si>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</si>
  <si>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</si>
  <si>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</si>
  <si>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</si>
  <si>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</si>
  <si>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</si>
  <si>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</si>
  <si>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</si>
  <si>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</si>
  <si>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</si>
  <si>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</si>
  <si>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</si>
  <si>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</si>
  <si>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</si>
  <si>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</si>
  <si>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</si>
  <si>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</si>
  <si>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</si>
  <si>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</si>
  <si>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</si>
  <si>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</si>
  <si>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</si>
  <si>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</si>
  <si>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</si>
  <si>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</si>
  <si>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</si>
  <si>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</si>
  <si>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</si>
  <si>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</si>
  <si>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</si>
  <si>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</si>
  <si>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</si>
  <si>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</si>
  <si>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</si>
  <si>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</si>
  <si>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</si>
  <si>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</si>
  <si>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</si>
  <si>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</si>
  <si>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</si>
  <si>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</si>
  <si>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</si>
  <si>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</si>
  <si>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</si>
  <si>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</si>
  <si>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</si>
  <si>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</si>
  <si>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</si>
  <si>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</si>
  <si>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</si>
  <si>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</si>
  <si>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</si>
  <si>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</si>
  <si>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</si>
  <si>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</si>
  <si>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</si>
  <si>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</si>
  <si>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</si>
  <si>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</si>
  <si>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</si>
  <si>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</si>
  <si>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</si>
  <si>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</si>
  <si>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</si>
  <si>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</si>
  <si>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</si>
  <si>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</si>
  <si>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</si>
  <si>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</si>
  <si>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</si>
  <si>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</si>
  <si>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</si>
  <si>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</si>
  <si>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</si>
  <si>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</si>
  <si>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</si>
  <si>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</si>
  <si>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</si>
  <si>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</si>
  <si>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</si>
  <si>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</si>
  <si>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</si>
  <si>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</si>
  <si>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</si>
  <si>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</si>
  <si>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</si>
  <si>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</si>
  <si>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</si>
  <si>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</si>
  <si>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</si>
  <si>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</si>
  <si>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</si>
  <si>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</si>
  <si>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</si>
  <si>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</si>
  <si>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</si>
  <si>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</si>
  <si>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</si>
  <si>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</si>
  <si>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</si>
  <si>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</si>
  <si>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</si>
  <si>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</si>
  <si>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</si>
  <si>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</si>
  <si>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</si>
  <si>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</si>
  <si>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</si>
  <si>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</si>
  <si>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</si>
  <si>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</si>
  <si>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</si>
  <si>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</si>
  <si>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</si>
  <si>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</si>
  <si>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</si>
  <si>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</si>
  <si>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</si>
  <si>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</si>
  <si>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</si>
  <si>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</si>
  <si>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</si>
  <si>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</si>
  <si>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</si>
  <si>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</si>
  <si>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</si>
  <si>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</si>
  <si>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</si>
  <si>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</si>
  <si>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</si>
  <si>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</si>
  <si>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</si>
  <si>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</si>
  <si>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</si>
  <si>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</si>
  <si>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</si>
  <si>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</si>
  <si>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</si>
  <si>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</si>
  <si>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</si>
  <si>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</si>
  <si>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</si>
  <si>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</si>
  <si>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</si>
  <si>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</si>
  <si>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</si>
  <si>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</si>
  <si>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</si>
  <si>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</si>
  <si>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</si>
  <si>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</si>
  <si>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</si>
  <si>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</si>
  <si>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</si>
  <si>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</si>
  <si>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</si>
  <si>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</si>
  <si>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</si>
  <si>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</si>
  <si>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</si>
  <si>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</si>
  <si>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</si>
  <si>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</si>
  <si>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</si>
  <si>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</si>
  <si>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</si>
  <si>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</si>
  <si>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</si>
  <si>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</si>
  <si>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</si>
  <si>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</si>
  <si>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</si>
  <si>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</si>
  <si>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</si>
  <si>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</si>
  <si>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</si>
  <si>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</si>
  <si>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</si>
  <si>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</si>
  <si>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</si>
  <si>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</si>
  <si>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</si>
  <si>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</si>
  <si>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</si>
  <si>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</si>
  <si>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</si>
  <si>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</si>
  <si>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</si>
  <si>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</si>
  <si>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</si>
  <si>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</si>
  <si>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</si>
  <si>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</si>
  <si>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</si>
  <si>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</si>
  <si>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</si>
  <si>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</si>
  <si>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</si>
  <si>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</si>
  <si>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</si>
  <si>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</si>
  <si>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</si>
  <si>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</si>
  <si>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</si>
  <si>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</si>
  <si>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</si>
  <si>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</si>
  <si>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</si>
  <si>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</si>
  <si>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</si>
  <si>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</si>
  <si>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</si>
  <si>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</si>
  <si>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</si>
  <si>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</si>
  <si>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</si>
  <si>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</si>
  <si>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</si>
  <si>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</si>
  <si>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</si>
  <si>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</si>
  <si>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</si>
  <si>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</si>
  <si>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</si>
  <si>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</si>
  <si>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</si>
  <si>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</si>
  <si>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</si>
  <si>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</si>
  <si>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</si>
  <si>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</si>
  <si>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</si>
  <si>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</si>
  <si>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</si>
  <si>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</si>
  <si>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</si>
  <si>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</si>
  <si>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</si>
  <si>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</si>
  <si>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</si>
  <si>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</si>
  <si>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</si>
  <si>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</si>
  <si>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</si>
  <si>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</si>
  <si>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</si>
  <si>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</si>
  <si>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</si>
  <si>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</si>
  <si>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</si>
  <si>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</si>
  <si>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</si>
  <si>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</si>
  <si>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</si>
  <si>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</si>
  <si>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</si>
  <si>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</si>
  <si>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</si>
  <si>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</si>
  <si>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</si>
  <si>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</si>
  <si>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</si>
  <si>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</si>
  <si>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</si>
  <si>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</si>
  <si>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</si>
  <si>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</si>
  <si>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</si>
  <si>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</si>
  <si>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</si>
  <si>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</si>
  <si>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</si>
  <si>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</si>
  <si>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</si>
  <si>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</si>
  <si>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</si>
  <si>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</si>
  <si>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</si>
  <si>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</si>
  <si>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</si>
  <si>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</si>
  <si>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</si>
  <si>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</si>
  <si>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</si>
  <si>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</si>
  <si>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</si>
  <si>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</si>
  <si>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</si>
  <si>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</si>
  <si>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</si>
  <si>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</si>
  <si>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</si>
  <si>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</si>
  <si>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</si>
  <si>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</si>
  <si>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</si>
  <si>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</si>
  <si>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</si>
  <si>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</si>
  <si>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</si>
  <si>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</si>
  <si>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</si>
  <si>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</si>
  <si>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</si>
  <si>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</si>
  <si>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</si>
  <si>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</si>
  <si>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</si>
  <si>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</si>
  <si>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</si>
  <si>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</si>
  <si>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</si>
  <si>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</si>
  <si>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</si>
  <si>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</si>
  <si>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</si>
  <si>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</si>
  <si>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</si>
  <si>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</si>
  <si>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</si>
  <si>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</si>
  <si>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</si>
  <si>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</si>
  <si>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</si>
  <si>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</si>
  <si>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</si>
  <si>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</si>
  <si>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</si>
  <si>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</si>
  <si>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</si>
  <si>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</si>
  <si>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</si>
  <si>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</si>
  <si>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</si>
  <si>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</si>
  <si>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</si>
  <si>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</si>
  <si>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</si>
  <si>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</si>
  <si>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</si>
  <si>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</si>
  <si>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</si>
  <si>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</si>
  <si>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</si>
  <si>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</si>
  <si>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</si>
  <si>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</si>
  <si>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</si>
  <si>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</si>
  <si>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</si>
  <si>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</si>
  <si>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</si>
  <si>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</si>
  <si>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</si>
  <si>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</si>
  <si>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</si>
  <si>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</si>
  <si>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</si>
  <si>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</si>
  <si>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</si>
  <si>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</si>
  <si>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</si>
  <si>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</si>
  <si>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</si>
  <si>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</si>
  <si>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</si>
  <si>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</si>
  <si>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</si>
  <si>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</si>
  <si>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</si>
  <si>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</si>
  <si>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</si>
  <si>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</si>
  <si>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</si>
  <si>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</si>
  <si>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</si>
  <si>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</si>
  <si>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</si>
  <si>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</si>
  <si>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</si>
  <si>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</si>
  <si>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</si>
  <si>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</si>
  <si>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</si>
  <si>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</si>
  <si>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</si>
  <si>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</si>
  <si>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</si>
  <si>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</si>
  <si>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</si>
  <si>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</si>
  <si>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</si>
  <si>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</si>
  <si>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</si>
  <si>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</si>
  <si>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</si>
  <si>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</si>
  <si>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</si>
  <si>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</si>
  <si>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</si>
  <si>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</si>
  <si>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</si>
  <si>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</si>
  <si>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</si>
  <si>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</si>
  <si>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</si>
  <si>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</si>
  <si>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</si>
  <si>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</si>
  <si>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</si>
  <si>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</si>
  <si>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</si>
  <si>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</si>
  <si>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</si>
  <si>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</si>
  <si>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</si>
  <si>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</si>
  <si>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</si>
  <si>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</si>
  <si>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</si>
  <si>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</si>
  <si>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</si>
  <si>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</si>
  <si>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</si>
  <si>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</si>
  <si>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</si>
  <si>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</si>
  <si>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</si>
  <si>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</si>
  <si>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</si>
  <si>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</si>
  <si>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</si>
  <si>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</si>
  <si>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</si>
  <si>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</si>
  <si>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</si>
  <si>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</si>
  <si>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</si>
  <si>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</si>
  <si>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</si>
  <si>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</si>
  <si>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</si>
  <si>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</si>
  <si>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</si>
  <si>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</si>
  <si>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</si>
  <si>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</si>
  <si>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</si>
  <si>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</si>
  <si>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</si>
  <si>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</si>
  <si>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</si>
  <si>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</si>
  <si>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</si>
  <si>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</si>
  <si>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</si>
  <si>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</si>
  <si>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</si>
  <si>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</si>
  <si>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</si>
  <si>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</si>
  <si>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</si>
  <si>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</si>
  <si>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</si>
  <si>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</si>
  <si>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</si>
  <si>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</si>
  <si>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</si>
  <si>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</si>
  <si>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</si>
  <si>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</si>
  <si>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</si>
  <si>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</si>
  <si>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</si>
  <si>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</si>
  <si>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</si>
  <si>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</si>
  <si>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</si>
  <si>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</si>
  <si>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</si>
  <si>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</si>
  <si>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</si>
  <si>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</si>
  <si>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</si>
  <si>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</si>
  <si>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</si>
  <si>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</si>
  <si>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</si>
  <si>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</si>
  <si>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</si>
  <si>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</si>
  <si>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</si>
  <si>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</si>
  <si>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</si>
  <si>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</si>
  <si>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</si>
  <si>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</si>
  <si>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</si>
  <si>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</si>
  <si>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</si>
  <si>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</si>
  <si>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</si>
  <si>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</si>
  <si>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</si>
  <si>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</si>
  <si>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</si>
  <si>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</si>
  <si>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</si>
  <si>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</si>
  <si>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</si>
  <si>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</si>
  <si>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</si>
  <si>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</si>
  <si>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</si>
  <si>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</si>
  <si>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</si>
  <si>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</si>
  <si>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</si>
  <si>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</si>
  <si>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</si>
  <si>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</si>
  <si>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</si>
  <si>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</si>
  <si>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</si>
  <si>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</si>
  <si>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</si>
  <si>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</si>
  <si>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</si>
  <si>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</si>
  <si>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</si>
  <si>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</si>
  <si>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</si>
  <si>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</si>
  <si>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</si>
  <si>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</si>
  <si>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</si>
  <si>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</si>
  <si>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</si>
  <si>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</si>
  <si>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</si>
  <si>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</si>
  <si>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</si>
  <si>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</si>
  <si>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</si>
  <si>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</si>
  <si>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</si>
  <si>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</si>
  <si>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</si>
  <si>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</si>
  <si>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</si>
  <si>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</si>
  <si>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</si>
  <si>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</si>
  <si>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</si>
  <si>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</si>
  <si>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</si>
  <si>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</si>
  <si>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</si>
  <si>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</si>
  <si>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</si>
  <si>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</si>
  <si>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</si>
  <si>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</si>
  <si>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</si>
  <si>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</si>
  <si>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</si>
  <si>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</si>
  <si>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</si>
  <si>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</si>
  <si>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</si>
  <si>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</si>
  <si>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</si>
  <si>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</si>
  <si>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</si>
  <si>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</si>
  <si>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</si>
  <si>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</si>
  <si>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</si>
  <si>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</si>
  <si>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</si>
  <si>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</si>
  <si>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</si>
  <si>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</si>
  <si>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</si>
  <si>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</si>
  <si>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</si>
  <si>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</si>
  <si>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</si>
  <si>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</si>
  <si>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</si>
  <si>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</si>
  <si>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</si>
  <si>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</si>
  <si>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</si>
  <si>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</si>
  <si>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</si>
  <si>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</si>
  <si>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</si>
  <si>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</si>
  <si>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</si>
  <si>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</si>
  <si>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</si>
  <si>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</si>
  <si>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</si>
  <si>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</si>
  <si>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</si>
  <si>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</si>
  <si>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</si>
  <si>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</si>
  <si>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</si>
  <si>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</si>
  <si>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</si>
  <si>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</si>
  <si>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</si>
  <si>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</si>
  <si>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</si>
  <si>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</si>
  <si>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</si>
  <si>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</si>
  <si>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</si>
  <si>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</si>
  <si>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</si>
  <si>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</si>
  <si>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</si>
  <si>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</si>
  <si>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</si>
  <si>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</si>
  <si>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</si>
  <si>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</si>
  <si>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</si>
  <si>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</si>
  <si>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</si>
  <si>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</si>
  <si>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</si>
  <si>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</si>
  <si>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</si>
  <si>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</si>
  <si>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</si>
  <si>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</si>
  <si>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</si>
  <si>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</si>
  <si>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</si>
  <si>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</si>
  <si>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</si>
  <si>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</si>
  <si>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</si>
  <si>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</si>
  <si>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</si>
  <si>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</si>
  <si>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</si>
  <si>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</si>
  <si>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</si>
  <si>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</si>
  <si>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</si>
  <si>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</si>
  <si>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</si>
  <si>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</si>
  <si>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</si>
  <si>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</si>
  <si>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</si>
  <si>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</si>
  <si>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</si>
  <si>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</si>
  <si>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</si>
  <si>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</si>
  <si>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</si>
  <si>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</si>
  <si>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</si>
  <si>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</si>
  <si>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</si>
  <si>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</si>
  <si>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</si>
  <si>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</si>
  <si>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</si>
  <si>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</si>
  <si>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</si>
  <si>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</si>
  <si>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</si>
  <si>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</si>
  <si>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</si>
  <si>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</si>
  <si>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</si>
  <si>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</si>
  <si>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</si>
  <si>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</si>
  <si>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</si>
  <si>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</si>
  <si>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</si>
  <si>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</si>
  <si>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</si>
  <si>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</si>
  <si>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</si>
  <si>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</si>
  <si>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</si>
  <si>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</si>
  <si>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</si>
  <si>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</si>
  <si>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</si>
  <si>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</si>
  <si>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</si>
  <si>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</si>
  <si>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</si>
  <si>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</si>
  <si>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</si>
  <si>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</si>
  <si>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</si>
  <si>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</si>
  <si>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</si>
  <si>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</si>
  <si>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</si>
  <si>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</si>
  <si>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</si>
  <si>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</si>
  <si>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</si>
  <si>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</si>
  <si>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</si>
  <si>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</si>
  <si>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</si>
  <si>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</si>
  <si>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</si>
  <si>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</si>
  <si>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</si>
  <si>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</si>
  <si>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</si>
  <si>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</si>
  <si>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</si>
  <si>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</si>
  <si>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</si>
  <si>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</si>
  <si>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</si>
  <si>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</si>
  <si>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</si>
  <si>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</si>
  <si>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</si>
  <si>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</si>
  <si>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</si>
  <si>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</si>
  <si>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</si>
  <si>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</si>
  <si>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</si>
  <si>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</si>
  <si>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</si>
  <si>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</si>
  <si>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</si>
  <si>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</si>
  <si>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</si>
  <si>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</si>
  <si>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</si>
  <si>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</si>
  <si>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</si>
  <si>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</si>
  <si>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</si>
  <si>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</si>
  <si>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</si>
  <si>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</si>
  <si>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</si>
  <si>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</si>
  <si>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</si>
  <si>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</si>
  <si>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</si>
  <si>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</si>
  <si>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</si>
  <si>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</si>
  <si>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</si>
  <si>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</si>
  <si>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</si>
  <si>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</si>
  <si>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</si>
  <si>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</si>
  <si>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</si>
  <si>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</si>
  <si>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</si>
  <si>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</si>
  <si>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</si>
  <si>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</si>
  <si>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</si>
  <si>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</si>
  <si>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</si>
  <si>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</si>
  <si>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</si>
  <si>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</si>
  <si>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</si>
  <si>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</si>
  <si>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</si>
  <si>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</si>
  <si>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</si>
  <si>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</si>
  <si>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</si>
  <si>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</si>
  <si>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</si>
  <si>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</si>
  <si>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</si>
  <si>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</si>
  <si>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</si>
  <si>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</si>
  <si>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</si>
  <si>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</si>
  <si>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</si>
  <si>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</si>
  <si>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</si>
  <si>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</si>
  <si>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</si>
  <si>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</si>
  <si>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</si>
  <si>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</si>
  <si>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</si>
  <si>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</si>
  <si>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</si>
  <si>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</si>
  <si>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</si>
  <si>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</si>
  <si>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</si>
  <si>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</si>
  <si>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</si>
  <si>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</si>
  <si>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</si>
  <si>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</si>
  <si>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</si>
  <si>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</si>
  <si>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</si>
  <si>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</si>
  <si>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</si>
  <si>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</si>
  <si>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</si>
  <si>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</si>
  <si>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</si>
  <si>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</si>
  <si>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</si>
  <si>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</si>
  <si>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</si>
  <si>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</si>
  <si>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</si>
  <si>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</si>
  <si>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</si>
  <si>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</si>
  <si>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</si>
  <si>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</si>
  <si>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</si>
  <si>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</si>
  <si>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</si>
  <si>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</si>
  <si>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</si>
  <si>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</si>
  <si>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</si>
  <si>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</si>
  <si>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</si>
  <si>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</si>
  <si>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</si>
  <si>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</si>
  <si>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</si>
  <si>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</si>
  <si>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</si>
  <si>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</si>
  <si>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</si>
  <si>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</si>
  <si>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</si>
  <si>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</si>
  <si>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</si>
  <si>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</si>
  <si>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</si>
  <si>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</si>
  <si>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</si>
  <si>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</si>
  <si>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</si>
  <si>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</si>
  <si>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</si>
  <si>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</si>
  <si>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</si>
  <si>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</si>
  <si>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</si>
  <si>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</si>
  <si>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</si>
  <si>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</si>
  <si>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</si>
  <si>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</si>
  <si>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</si>
  <si>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</si>
  <si>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</si>
  <si>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</si>
  <si>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</si>
  <si>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</si>
  <si>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</si>
  <si>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</si>
  <si>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</si>
  <si>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</si>
  <si>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</si>
  <si>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</si>
  <si>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</si>
  <si>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</si>
  <si>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</si>
  <si>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</si>
  <si>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</si>
  <si>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</si>
  <si>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</si>
  <si>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</si>
  <si>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</si>
  <si>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</si>
  <si>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</si>
  <si>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</si>
  <si>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</si>
  <si>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</si>
  <si>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</si>
  <si>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</si>
  <si>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</si>
  <si>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</si>
  <si>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</si>
  <si>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</si>
  <si>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</si>
  <si>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</si>
  <si>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</si>
  <si>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</si>
  <si>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</si>
  <si>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</si>
  <si>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</si>
  <si>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</si>
  <si>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</si>
  <si>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</si>
  <si>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</si>
  <si>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</si>
  <si>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</si>
  <si>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</si>
  <si>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</si>
  <si>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</si>
  <si>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</si>
  <si>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</si>
  <si>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</si>
  <si>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</si>
  <si>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</si>
  <si>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</si>
  <si>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</si>
  <si>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</si>
  <si>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</si>
  <si>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</si>
  <si>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</si>
  <si>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</si>
  <si>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</si>
  <si>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</si>
  <si>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</si>
  <si>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</si>
  <si>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</si>
  <si>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</si>
  <si>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</si>
  <si>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</si>
  <si>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</si>
  <si>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</si>
  <si>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</si>
  <si>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</si>
  <si>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</si>
  <si>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</si>
  <si>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</si>
  <si>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</si>
  <si>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</si>
  <si>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</si>
  <si>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</si>
  <si>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</si>
  <si>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</si>
  <si>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</si>
  <si>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</si>
  <si>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</si>
  <si>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</si>
  <si>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</si>
  <si>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</si>
  <si>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</si>
  <si>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</si>
  <si>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</si>
  <si>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</si>
  <si>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</si>
  <si>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</si>
  <si>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</si>
  <si>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</si>
  <si>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</si>
  <si>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</si>
  <si>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</si>
  <si>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</si>
  <si>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</si>
  <si>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</si>
  <si>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</si>
  <si>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</si>
  <si>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</si>
  <si>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</si>
  <si>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</si>
  <si>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</si>
  <si>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</si>
  <si>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</si>
  <si>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</si>
  <si>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</si>
  <si>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</si>
  <si>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</si>
  <si>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</si>
  <si>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</si>
  <si>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</si>
  <si>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</si>
  <si>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</si>
  <si>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</si>
  <si>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</si>
  <si>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</si>
  <si>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</si>
  <si>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</si>
  <si>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</si>
  <si>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</si>
  <si>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</si>
  <si>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</si>
  <si>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</si>
  <si>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</si>
  <si>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</si>
  <si>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</si>
  <si>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</si>
  <si>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</si>
  <si>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</si>
  <si>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</si>
  <si>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</si>
  <si>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</si>
  <si>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</si>
  <si>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</si>
  <si>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</si>
  <si>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</si>
  <si>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</si>
  <si>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</si>
  <si>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</si>
  <si>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</si>
  <si>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</si>
  <si>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</si>
  <si>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</si>
  <si>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</si>
  <si>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</si>
  <si>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</si>
  <si>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</si>
  <si>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</si>
  <si>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</si>
  <si>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</si>
  <si>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</si>
  <si>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</si>
  <si>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</si>
  <si>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</si>
  <si>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</si>
  <si>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</si>
  <si>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</si>
  <si>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</si>
  <si>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</si>
  <si>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</si>
  <si>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</si>
  <si>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</si>
  <si>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</si>
  <si>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</si>
  <si>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</si>
  <si>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</si>
  <si>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</si>
  <si>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</si>
  <si>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</si>
  <si>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</si>
  <si>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</si>
  <si>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</si>
  <si>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</si>
  <si>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</si>
  <si>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</si>
  <si>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</si>
  <si>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</si>
  <si>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</si>
  <si>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</si>
  <si>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</si>
  <si>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</si>
  <si>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</si>
  <si>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</si>
  <si>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</si>
  <si>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</si>
  <si>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</si>
  <si>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</si>
  <si>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</si>
  <si>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</si>
  <si>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</si>
  <si>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</si>
  <si>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</si>
  <si>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</si>
  <si>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</si>
  <si>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</si>
  <si>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</si>
  <si>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</si>
  <si>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</si>
  <si>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</si>
  <si>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</si>
  <si>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</si>
  <si>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</si>
  <si>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</si>
  <si>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</si>
  <si>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</si>
  <si>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</si>
  <si>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</si>
  <si>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</si>
  <si>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</si>
  <si>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</si>
  <si>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</si>
  <si>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</si>
  <si>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</si>
  <si>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</si>
  <si>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</si>
  <si>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</si>
  <si>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</si>
  <si>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</si>
  <si>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</si>
  <si>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</si>
  <si>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</si>
  <si>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</si>
  <si>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</si>
  <si>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</si>
  <si>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</si>
  <si>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</si>
  <si>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</si>
  <si>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</si>
  <si>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</si>
  <si>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</si>
  <si>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</si>
  <si>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</si>
  <si>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</si>
  <si>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</si>
  <si>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</si>
  <si>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</si>
  <si>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</si>
  <si>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</si>
  <si>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</si>
  <si>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</si>
  <si>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</si>
  <si>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</si>
  <si>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</si>
  <si>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</si>
  <si>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</si>
  <si>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</si>
  <si>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</si>
  <si>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</si>
  <si>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</si>
  <si>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</si>
  <si>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</si>
  <si>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</si>
  <si>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</si>
  <si>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</si>
  <si>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</si>
  <si>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</si>
  <si>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</si>
  <si>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</si>
  <si>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</si>
  <si>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</si>
  <si>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</si>
  <si>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</si>
  <si>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</si>
  <si>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</si>
  <si>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</si>
  <si>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</si>
  <si>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</si>
  <si>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</si>
  <si>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</si>
  <si>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</si>
  <si>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</si>
  <si>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</si>
  <si>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</si>
  <si>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</si>
  <si>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</si>
  <si>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</si>
  <si>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</si>
  <si>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</si>
  <si>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</si>
  <si>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</si>
  <si>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</si>
  <si>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</si>
  <si>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</si>
  <si>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</si>
  <si>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</si>
  <si>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</si>
  <si>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</si>
  <si>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</si>
  <si>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</si>
  <si>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</si>
  <si>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</si>
  <si>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</si>
  <si>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</si>
  <si>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</si>
  <si>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</si>
  <si>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</si>
  <si>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</si>
  <si>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</si>
  <si>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</si>
  <si>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</si>
  <si>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</si>
  <si>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</si>
  <si>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</si>
  <si>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</si>
  <si>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</si>
  <si>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</si>
  <si>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</si>
  <si>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</si>
  <si>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</si>
  <si>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</si>
  <si>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</si>
  <si>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</si>
  <si>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</si>
  <si>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</si>
  <si>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</si>
  <si>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</si>
  <si>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</si>
  <si>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</si>
  <si>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</si>
  <si>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</si>
  <si>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</si>
  <si>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</si>
  <si>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</si>
  <si>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</si>
  <si>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</si>
  <si>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</si>
  <si>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</si>
  <si>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</si>
  <si>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</si>
  <si>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</si>
  <si>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</si>
  <si>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</si>
  <si>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</si>
  <si>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</si>
  <si>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</si>
  <si>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</si>
  <si>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</si>
  <si>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</si>
  <si>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</si>
  <si>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</si>
  <si>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</si>
  <si>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</si>
  <si>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</si>
  <si>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</si>
  <si>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</si>
  <si>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</si>
  <si>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</si>
  <si>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</si>
  <si>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</si>
  <si>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</si>
  <si>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</si>
  <si>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</si>
  <si>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</si>
  <si>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</si>
  <si>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</si>
  <si>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</si>
  <si>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</si>
  <si>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</si>
  <si>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</si>
  <si>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</si>
  <si>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</si>
  <si>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</si>
  <si>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</si>
  <si>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</si>
  <si>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</si>
  <si>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</si>
  <si>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</si>
  <si>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</si>
  <si>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</si>
  <si>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</si>
  <si>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</si>
  <si>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</si>
  <si>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</si>
  <si>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</si>
  <si>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</si>
  <si>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</si>
  <si>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</si>
  <si>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</si>
  <si>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</si>
  <si>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</si>
  <si>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</si>
  <si>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</si>
  <si>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</si>
  <si>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</si>
  <si>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</si>
  <si>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</si>
  <si>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</si>
  <si>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</si>
  <si>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</si>
  <si>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</si>
  <si>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</si>
  <si>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</si>
  <si>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</si>
  <si>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</si>
  <si>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</si>
  <si>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</si>
  <si>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</si>
  <si>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</si>
  <si>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</si>
  <si>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</si>
  <si>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</si>
  <si>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</si>
  <si>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</si>
  <si>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</si>
  <si>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</si>
  <si>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</si>
  <si>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</si>
  <si>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</si>
  <si>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</si>
  <si>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</si>
  <si>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</si>
  <si>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</si>
  <si>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</si>
  <si>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</si>
  <si>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</si>
  <si>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</si>
  <si>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</si>
  <si>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</si>
  <si>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</si>
  <si>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</si>
  <si>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</si>
  <si>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</si>
  <si>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</si>
  <si>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</si>
  <si>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</si>
  <si>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</si>
  <si>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</si>
  <si>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</si>
  <si>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</si>
  <si>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</si>
  <si>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</si>
  <si>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</si>
  <si>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</si>
  <si>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</si>
  <si>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</si>
  <si>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</si>
  <si>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</si>
  <si>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</si>
  <si>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</si>
  <si>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</si>
  <si>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</si>
  <si>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</si>
  <si>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</si>
  <si>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</si>
  <si>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</si>
  <si>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</si>
  <si>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</si>
  <si>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</si>
  <si>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</si>
  <si>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</si>
  <si>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</si>
  <si>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</si>
  <si>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</si>
  <si>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</si>
  <si>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</si>
  <si>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</si>
  <si>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</si>
  <si>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</si>
  <si>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</si>
  <si>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</si>
  <si>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</si>
  <si>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</si>
  <si>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</si>
  <si>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</si>
  <si>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</si>
  <si>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</si>
  <si>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</si>
  <si>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</si>
  <si>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</si>
  <si>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</si>
  <si>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</si>
  <si>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</si>
  <si>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</si>
  <si>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</si>
  <si>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</si>
  <si>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</si>
  <si>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</si>
  <si>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</si>
  <si>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</si>
  <si>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</si>
  <si>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</si>
  <si>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</si>
  <si>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</si>
  <si>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</si>
  <si>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</si>
  <si>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</si>
  <si>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</si>
  <si>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</si>
  <si>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</si>
  <si>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</si>
  <si>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</si>
  <si>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</si>
  <si>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</si>
  <si>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</si>
  <si>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</si>
  <si>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</si>
  <si>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</si>
  <si>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</si>
  <si>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</si>
  <si>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</si>
  <si>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</si>
  <si>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</si>
  <si>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</si>
  <si>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</si>
  <si>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</si>
  <si>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</si>
  <si>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</si>
  <si>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</si>
  <si>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</si>
  <si>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</si>
  <si>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</si>
  <si>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</si>
  <si>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</si>
  <si>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</si>
  <si>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</si>
  <si>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</si>
  <si>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</si>
  <si>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</si>
  <si>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</si>
  <si>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</si>
  <si>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</si>
  <si>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</si>
  <si>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</si>
  <si>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</si>
  <si>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</si>
  <si>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</si>
  <si>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</si>
  <si>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</si>
  <si>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</si>
  <si>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</si>
  <si>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</si>
  <si>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</si>
  <si>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</si>
  <si>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</si>
  <si>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</si>
  <si>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</si>
  <si>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</si>
  <si>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</si>
  <si>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</si>
  <si>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</si>
  <si>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</si>
  <si>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</si>
  <si>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</si>
  <si>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</si>
  <si>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</si>
  <si>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</si>
  <si>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</si>
  <si>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</si>
  <si>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</si>
  <si>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</si>
  <si>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</si>
  <si>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</si>
  <si>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</si>
  <si>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</si>
  <si>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</si>
  <si>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</si>
  <si>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</si>
  <si>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</si>
  <si>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</si>
  <si>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</si>
  <si>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</si>
  <si>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</si>
  <si>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</si>
  <si>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</si>
  <si>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</si>
  <si>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</si>
  <si>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</si>
  <si>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</si>
  <si>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</si>
  <si>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</si>
  <si>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</si>
  <si>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</si>
  <si>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</si>
  <si>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</si>
  <si>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</si>
  <si>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</si>
  <si>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</si>
  <si>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</si>
  <si>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</si>
  <si>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</si>
  <si>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</si>
  <si>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</si>
  <si>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</si>
  <si>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</si>
  <si>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</si>
  <si>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</si>
  <si>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</si>
  <si>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</si>
  <si>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</si>
  <si>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</si>
  <si>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</si>
  <si>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</si>
  <si>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</si>
  <si>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</si>
  <si>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</si>
  <si>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</si>
  <si>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</si>
  <si>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</si>
  <si>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</si>
  <si>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</si>
  <si>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</si>
  <si>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</si>
  <si>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</si>
  <si>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</si>
  <si>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</si>
  <si>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</si>
  <si>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</si>
  <si>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</si>
  <si>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</si>
  <si>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</si>
  <si>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</si>
  <si>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</si>
  <si>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</si>
  <si>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</si>
  <si>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</si>
  <si>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</si>
  <si>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</si>
  <si>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</si>
  <si>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</si>
  <si>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</si>
  <si>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</si>
  <si>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</si>
  <si>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</si>
  <si>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</si>
  <si>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</si>
  <si>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</si>
  <si>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</si>
  <si>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</si>
  <si>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</si>
  <si>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</si>
  <si>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</si>
  <si>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</si>
  <si>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</si>
  <si>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</si>
  <si>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</si>
  <si>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</si>
  <si>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</si>
  <si>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</si>
  <si>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</si>
  <si>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</si>
  <si>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</si>
  <si>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</si>
  <si>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</si>
  <si>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</si>
  <si>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</si>
  <si>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</si>
  <si>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</si>
  <si>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</si>
  <si>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</si>
  <si>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</si>
  <si>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</si>
  <si>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</si>
  <si>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</si>
  <si>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</si>
  <si>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</si>
  <si>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</si>
  <si>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</si>
  <si>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</si>
  <si>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</si>
  <si>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</si>
  <si>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</si>
  <si>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</si>
  <si>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</si>
  <si>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</si>
  <si>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</si>
  <si>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</si>
  <si>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</si>
  <si>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</si>
  <si>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</si>
  <si>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</si>
  <si>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</si>
  <si>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</si>
  <si>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</si>
  <si>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</si>
  <si>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</si>
  <si>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</si>
  <si>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</si>
  <si>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</si>
  <si>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</si>
  <si>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</si>
  <si>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</si>
  <si>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</si>
  <si>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</si>
  <si>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</si>
  <si>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</si>
  <si>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</si>
  <si>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</si>
  <si>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</si>
  <si>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</si>
  <si>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</si>
  <si>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</si>
  <si>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</si>
  <si>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</si>
  <si>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</si>
  <si>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</si>
  <si>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</si>
  <si>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</si>
  <si>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</si>
  <si>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</si>
  <si>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</si>
  <si>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</si>
  <si>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</si>
  <si>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</si>
  <si>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</si>
  <si>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</si>
  <si>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</si>
  <si>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</si>
  <si>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</si>
  <si>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</si>
  <si>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</si>
  <si>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</si>
  <si>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</si>
  <si>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</si>
  <si>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</si>
  <si>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</si>
  <si>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</si>
  <si>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</si>
  <si>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</si>
  <si>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</si>
  <si>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</si>
  <si>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</si>
  <si>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</si>
  <si>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</si>
  <si>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</si>
  <si>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</si>
  <si>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</si>
  <si>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</si>
  <si>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</si>
  <si>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</si>
  <si>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</si>
  <si>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</si>
  <si>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</si>
  <si>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</si>
  <si>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</si>
  <si>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</si>
  <si>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</si>
  <si>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</si>
  <si>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</si>
  <si>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</si>
  <si>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</si>
  <si>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</si>
  <si>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</si>
  <si>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</si>
  <si>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</si>
  <si>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</si>
  <si>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</si>
  <si>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</si>
  <si>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</si>
  <si>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</si>
  <si>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</si>
  <si>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</si>
  <si>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</si>
  <si>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</si>
  <si>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</si>
  <si>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</si>
  <si>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</si>
  <si>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</si>
  <si>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</si>
  <si>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</si>
  <si>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</si>
  <si>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</si>
  <si>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</si>
  <si>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</si>
  <si>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</si>
  <si>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</si>
  <si>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</si>
  <si>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</si>
  <si>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</si>
  <si>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</si>
  <si>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</si>
  <si>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</si>
  <si>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</si>
  <si>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</si>
  <si>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</si>
  <si>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</si>
  <si>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</si>
  <si>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</si>
  <si>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</si>
  <si>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</si>
  <si>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</si>
  <si>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</si>
  <si>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</si>
  <si>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</si>
  <si>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</si>
  <si>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</si>
  <si>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</si>
  <si>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</si>
  <si>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</si>
  <si>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</si>
  <si>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</si>
  <si>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</si>
  <si>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</si>
  <si>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</si>
  <si>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</si>
  <si>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</si>
  <si>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</si>
  <si>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</si>
  <si>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</si>
  <si>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</si>
  <si>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</si>
  <si>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</si>
  <si>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</si>
  <si>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</si>
  <si>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</si>
  <si>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</si>
  <si>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</si>
  <si>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</si>
  <si>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</si>
  <si>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</si>
  <si>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</si>
  <si>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</si>
  <si>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</si>
  <si>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</si>
  <si>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</si>
  <si>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</si>
  <si>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</si>
  <si>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</si>
  <si>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</si>
  <si>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</si>
  <si>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</si>
  <si>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</si>
  <si>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</si>
  <si>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</si>
  <si>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</si>
  <si>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</si>
  <si>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</si>
  <si>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</si>
  <si>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</si>
  <si>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</si>
  <si>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</si>
  <si>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</si>
  <si>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</si>
  <si>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</si>
  <si>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</si>
  <si>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</si>
  <si>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</si>
  <si>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</si>
  <si>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</si>
  <si>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</si>
  <si>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</si>
  <si>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</si>
  <si>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</si>
  <si>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</si>
  <si>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</si>
  <si>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</si>
  <si>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</si>
  <si>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</si>
  <si>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</si>
  <si>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</si>
  <si>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</si>
  <si>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</si>
  <si>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</si>
  <si>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</si>
  <si>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</si>
  <si>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</si>
  <si>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</si>
  <si>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</si>
  <si>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</si>
  <si>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</si>
  <si>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</si>
  <si>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</si>
  <si>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</si>
  <si>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</si>
  <si>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</si>
  <si>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</si>
  <si>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</si>
  <si>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</si>
  <si>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</si>
  <si>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</si>
  <si>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</si>
  <si>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</si>
  <si>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</si>
  <si>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</si>
  <si>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</si>
  <si>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</si>
  <si>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</si>
  <si>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</si>
  <si>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</si>
  <si>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</si>
  <si>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</si>
  <si>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</si>
  <si>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</si>
  <si>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</si>
  <si>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</si>
  <si>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</si>
  <si>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</si>
  <si>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</si>
  <si>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</si>
  <si>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</si>
  <si>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</si>
  <si>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</si>
  <si>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</si>
  <si>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</si>
  <si>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</si>
  <si>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</si>
  <si>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</si>
  <si>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</si>
  <si>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</si>
  <si>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</si>
  <si>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</si>
  <si>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</si>
  <si>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</si>
  <si>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</si>
  <si>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</si>
  <si>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</si>
  <si>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</si>
  <si>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</si>
  <si>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</si>
  <si>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</si>
  <si>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</si>
  <si>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</si>
  <si>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</si>
  <si>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</si>
  <si>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</si>
  <si>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</si>
  <si>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</si>
  <si>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</si>
  <si>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</si>
  <si>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</si>
  <si>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</si>
  <si>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</si>
  <si>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</si>
  <si>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</si>
  <si>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</si>
  <si>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</si>
  <si>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</si>
  <si>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</si>
  <si>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</si>
  <si>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</si>
  <si>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</si>
  <si>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</si>
  <si>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</si>
  <si>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</si>
  <si>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</si>
  <si>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</si>
  <si>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</si>
  <si>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</si>
  <si>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</si>
  <si>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</si>
  <si>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</si>
  <si>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</si>
  <si>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</si>
  <si>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</si>
  <si>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</si>
  <si>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</si>
  <si>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</si>
  <si>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</si>
  <si>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</si>
  <si>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</si>
  <si>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</si>
  <si>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</si>
  <si>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</si>
  <si>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</si>
  <si>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</si>
  <si>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</si>
  <si>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</si>
  <si>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</si>
  <si>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</si>
  <si>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</si>
  <si>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</si>
  <si>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</si>
  <si>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</si>
  <si>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</si>
  <si>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</si>
  <si>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</si>
  <si>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</si>
  <si>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</si>
  <si>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</si>
  <si>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</si>
  <si>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</si>
  <si>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</si>
  <si>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</si>
  <si>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</si>
  <si>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</si>
  <si>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</si>
  <si>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</si>
  <si>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</si>
  <si>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</si>
  <si>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</si>
  <si>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</si>
  <si>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</si>
  <si>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</si>
  <si>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</si>
  <si>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</si>
  <si>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</si>
  <si>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</si>
  <si>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</si>
  <si>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</si>
  <si>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</si>
  <si>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</si>
  <si>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</si>
  <si>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</si>
  <si>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</si>
  <si>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</si>
  <si>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</si>
  <si>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</si>
  <si>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</si>
  <si>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</si>
  <si>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</si>
  <si>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</si>
  <si>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</si>
  <si>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</si>
  <si>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</si>
  <si>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</si>
  <si>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</si>
  <si>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</si>
  <si>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</si>
  <si>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</si>
  <si>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</si>
  <si>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</si>
  <si>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</si>
  <si>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</si>
  <si>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</si>
  <si>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</si>
  <si>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</si>
  <si>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</si>
  <si>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</si>
  <si>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</si>
  <si>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</si>
  <si>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</si>
  <si>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</si>
  <si>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</si>
  <si>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</si>
  <si>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</si>
  <si>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</si>
  <si>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</si>
  <si>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</si>
  <si>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</si>
  <si>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</si>
  <si>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</si>
  <si>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</si>
  <si>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</si>
  <si>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</si>
  <si>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</si>
  <si>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</si>
  <si>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</si>
  <si>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</si>
  <si>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</si>
  <si>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</si>
  <si>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</si>
  <si>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</si>
  <si>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</si>
  <si>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</si>
  <si>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</si>
  <si>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</si>
  <si>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</si>
  <si>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</si>
  <si>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</si>
  <si>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</si>
  <si>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</si>
  <si>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</si>
  <si>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</si>
  <si>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</si>
  <si>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</si>
  <si>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</si>
  <si>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</si>
  <si>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</si>
  <si>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</si>
  <si>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</si>
  <si>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</si>
  <si>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</si>
  <si>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</si>
  <si>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</si>
  <si>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</si>
  <si>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</si>
  <si>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</si>
  <si>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</si>
  <si>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</si>
  <si>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</si>
  <si>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</si>
  <si>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</si>
  <si>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</si>
  <si>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</si>
  <si>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</si>
  <si>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</si>
  <si>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</si>
  <si>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</si>
  <si>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</si>
  <si>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</si>
  <si>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</si>
  <si>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</si>
  <si>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</si>
  <si>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</si>
  <si>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</si>
  <si>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</si>
  <si>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</si>
  <si>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</si>
  <si>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</si>
  <si>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</si>
  <si>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</si>
  <si>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</si>
  <si>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</si>
  <si>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</si>
  <si>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</si>
  <si>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</si>
  <si>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</si>
  <si>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</si>
  <si>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</si>
  <si>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</si>
  <si>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</si>
  <si>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</si>
  <si>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</si>
  <si>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</si>
  <si>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</si>
  <si>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</si>
  <si>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</si>
  <si>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</si>
  <si>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</si>
  <si>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</si>
  <si>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</si>
  <si>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</si>
  <si>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</si>
  <si>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</si>
  <si>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</si>
  <si>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</si>
  <si>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</si>
  <si>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</si>
  <si>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</si>
  <si>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</si>
  <si>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</si>
  <si>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</si>
  <si>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</si>
  <si>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</si>
  <si>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</si>
  <si>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</si>
  <si>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</si>
  <si>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</si>
  <si>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</si>
  <si>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</si>
  <si>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</si>
  <si>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</si>
  <si>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</si>
  <si>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</si>
  <si>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</si>
  <si>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</si>
  <si>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</si>
  <si>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</si>
  <si>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</si>
  <si>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</si>
  <si>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</si>
  <si>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</si>
  <si>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</si>
  <si>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</si>
  <si>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</si>
  <si>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</si>
  <si>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</si>
  <si>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</si>
  <si>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</si>
  <si>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</si>
  <si>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</si>
  <si>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</si>
  <si>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</si>
  <si>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</si>
  <si>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</si>
  <si>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</si>
  <si>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</si>
  <si>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</si>
  <si>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</si>
  <si>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</si>
  <si>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</si>
  <si>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</si>
  <si>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</si>
  <si>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</si>
  <si>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</si>
  <si>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</si>
  <si>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</si>
  <si>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</si>
  <si>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</si>
  <si>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</si>
  <si>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</si>
  <si>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</si>
  <si>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</si>
  <si>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</si>
  <si>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</si>
  <si>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</si>
  <si>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</si>
  <si>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</si>
  <si>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</si>
  <si>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</si>
  <si>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</si>
  <si>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</si>
  <si>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</si>
  <si>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</si>
  <si>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</si>
  <si>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</si>
  <si>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</si>
  <si>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</si>
  <si>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</si>
  <si>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</si>
  <si>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</si>
  <si>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</si>
  <si>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</si>
  <si>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</si>
  <si>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</si>
  <si>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</si>
  <si>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</si>
  <si>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</si>
  <si>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</si>
  <si>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</si>
  <si>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</si>
  <si>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</si>
  <si>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</si>
  <si>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</si>
  <si>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</si>
  <si>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</si>
  <si>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</si>
  <si>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</si>
  <si>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</si>
  <si>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</si>
  <si>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</si>
  <si>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</si>
  <si>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</si>
  <si>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</si>
  <si>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</si>
  <si>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</si>
  <si>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</si>
  <si>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</si>
  <si>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</si>
  <si>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</si>
  <si>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</si>
  <si>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</si>
  <si>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</si>
  <si>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</si>
  <si>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</si>
  <si>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</si>
  <si>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</si>
  <si>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</si>
  <si>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</si>
  <si>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</si>
  <si>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</si>
  <si>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</si>
  <si>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</si>
  <si>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</si>
  <si>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</si>
  <si>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</si>
  <si>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</si>
  <si>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</si>
  <si>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</si>
  <si>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</si>
  <si>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</si>
  <si>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</si>
  <si>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</si>
  <si>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</si>
  <si>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</si>
  <si>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</si>
  <si>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</si>
  <si>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</si>
  <si>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</si>
  <si>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</si>
  <si>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</si>
  <si>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</si>
  <si>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</si>
  <si>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</si>
  <si>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</si>
  <si>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</si>
  <si>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</si>
  <si>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</si>
  <si>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</si>
  <si>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</si>
  <si>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</si>
  <si>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</si>
  <si>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</si>
  <si>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</si>
  <si>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</si>
  <si>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</si>
  <si>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</si>
  <si>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</si>
  <si>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</si>
  <si>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</si>
  <si>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</si>
  <si>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</si>
  <si>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</si>
  <si>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</si>
  <si>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</si>
  <si>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</si>
  <si>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</si>
  <si>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</si>
  <si>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</si>
  <si>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</si>
  <si>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</si>
  <si>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</si>
  <si>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</si>
  <si>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</si>
  <si>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</si>
  <si>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</si>
  <si>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</si>
  <si>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</si>
  <si>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</si>
  <si>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</si>
  <si>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</si>
  <si>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</si>
  <si>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</si>
  <si>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</si>
  <si>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</si>
  <si>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</si>
  <si>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</si>
  <si>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</si>
  <si>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</si>
  <si>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</si>
  <si>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</si>
  <si>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</si>
  <si>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</si>
  <si>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</si>
  <si>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</si>
  <si>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</si>
  <si>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</si>
  <si>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</si>
  <si>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</si>
  <si>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</si>
  <si>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</si>
  <si>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</si>
  <si>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</si>
  <si>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</si>
  <si>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</si>
  <si>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</si>
  <si>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</si>
  <si>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</si>
  <si>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</si>
  <si>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</si>
  <si>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</si>
  <si>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</si>
  <si>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</si>
  <si>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</si>
  <si>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</si>
  <si>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</si>
  <si>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</si>
  <si>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</si>
  <si>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</si>
  <si>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</si>
  <si>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</si>
  <si>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</si>
  <si>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</si>
  <si>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</si>
  <si>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</si>
  <si>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</si>
  <si>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</si>
  <si>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</si>
  <si>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</si>
  <si>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</si>
  <si>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</si>
  <si>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</si>
  <si>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</si>
  <si>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</si>
  <si>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</si>
  <si>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</si>
  <si>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</si>
  <si>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</si>
  <si>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</si>
  <si>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</si>
  <si>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</si>
  <si>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</si>
  <si>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</si>
  <si>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</si>
  <si>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</si>
  <si>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</si>
  <si>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</si>
  <si>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</si>
  <si>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</si>
  <si>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</si>
  <si>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</si>
  <si>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</si>
  <si>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</si>
  <si>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</si>
  <si>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</si>
  <si>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</si>
  <si>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</si>
  <si>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</si>
  <si>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</si>
  <si>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</si>
  <si>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</si>
  <si>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</si>
  <si>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</si>
  <si>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</si>
  <si>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</si>
  <si>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</si>
  <si>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</si>
  <si>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</si>
  <si>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</si>
  <si>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</si>
  <si>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</si>
  <si>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</si>
  <si>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</si>
  <si>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</si>
  <si>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</si>
  <si>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</si>
  <si>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</si>
  <si>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</si>
  <si>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</si>
  <si>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</si>
  <si>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</si>
  <si>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</si>
  <si>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</si>
  <si>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</si>
  <si>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</si>
  <si>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</si>
  <si>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</si>
  <si>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</si>
  <si>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</si>
  <si>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</si>
  <si>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</si>
  <si>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</si>
  <si>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</si>
  <si>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</si>
  <si>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</si>
  <si>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</si>
  <si>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</si>
  <si>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</si>
  <si>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</si>
  <si>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</si>
  <si>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</si>
  <si>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</si>
  <si>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</si>
  <si>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</si>
  <si>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</si>
  <si>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</si>
  <si>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</si>
  <si>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</si>
  <si>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</si>
  <si>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</si>
  <si>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</si>
  <si>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</si>
  <si>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</si>
  <si>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</si>
  <si>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</si>
  <si>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</si>
  <si>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</si>
  <si>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</si>
  <si>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</si>
  <si>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</si>
  <si>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</si>
  <si>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</si>
  <si>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</si>
  <si>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</si>
  <si>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</si>
  <si>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</si>
  <si>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</si>
  <si>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</si>
  <si>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</si>
  <si>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</si>
  <si>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</si>
  <si>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</si>
  <si>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</si>
  <si>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</si>
  <si>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</si>
  <si>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</si>
  <si>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</si>
  <si>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</si>
  <si>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</si>
  <si>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</si>
  <si>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</si>
  <si>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</si>
  <si>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</si>
  <si>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</si>
  <si>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</si>
  <si>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</si>
  <si>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</si>
  <si>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</si>
  <si>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</si>
  <si>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</si>
  <si>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</si>
  <si>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</si>
  <si>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</si>
  <si>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</si>
  <si>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</si>
  <si>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</si>
  <si>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</si>
  <si>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</si>
  <si>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</si>
  <si>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</si>
  <si>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</si>
  <si>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</si>
  <si>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</si>
  <si>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</si>
  <si>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</si>
  <si>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</si>
  <si>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</si>
  <si>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</si>
  <si>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</si>
  <si>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</si>
  <si>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</si>
  <si>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</si>
  <si>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</si>
  <si>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</si>
  <si>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</si>
  <si>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</si>
  <si>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</si>
  <si>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</si>
  <si>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</si>
  <si>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</si>
  <si>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</si>
  <si>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</si>
  <si>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</si>
  <si>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</si>
  <si>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</si>
  <si>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</si>
  <si>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</si>
  <si>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</si>
  <si>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</si>
  <si>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</si>
  <si>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</si>
  <si>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</si>
  <si>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</si>
  <si>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</si>
  <si>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</si>
  <si>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</si>
  <si>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</si>
  <si>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</si>
  <si>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</si>
  <si>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</si>
  <si>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</si>
  <si>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</si>
  <si>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</si>
  <si>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</si>
  <si>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</si>
  <si>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</si>
  <si>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</si>
  <si>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</si>
  <si>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</si>
  <si>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</si>
  <si>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</si>
  <si>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</si>
  <si>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</si>
  <si>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</si>
  <si>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</si>
  <si>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</si>
  <si>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</si>
  <si>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</si>
  <si>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</si>
  <si>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</si>
  <si>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</si>
  <si>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</si>
  <si>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</si>
  <si>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</si>
  <si>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</si>
  <si>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</si>
  <si>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</si>
  <si>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</si>
  <si>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</si>
  <si>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</si>
  <si>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</si>
  <si>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</si>
  <si>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</si>
  <si>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</si>
  <si>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</si>
  <si>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</si>
  <si>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</si>
  <si>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</si>
  <si>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</si>
  <si>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</si>
  <si>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</si>
  <si>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</si>
  <si>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</si>
  <si>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</si>
  <si>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</si>
  <si>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</si>
  <si>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</si>
  <si>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</si>
  <si>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</si>
  <si>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</si>
  <si>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</si>
  <si>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</si>
  <si>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</si>
  <si>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</si>
  <si>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</si>
  <si>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</si>
  <si>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</si>
  <si>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</si>
  <si>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</si>
  <si>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</si>
  <si>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</si>
  <si>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</si>
  <si>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</si>
  <si>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</si>
  <si>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</si>
  <si>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</si>
  <si>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</si>
  <si>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</si>
  <si>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</si>
  <si>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</si>
  <si>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</si>
  <si>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</si>
  <si>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</si>
  <si>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</si>
  <si>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</si>
  <si>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</si>
  <si>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</si>
  <si>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</si>
  <si>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</si>
  <si>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</si>
  <si>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</si>
  <si>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</si>
  <si>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</si>
  <si>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</si>
  <si>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</si>
  <si>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</si>
  <si>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</si>
  <si>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</si>
  <si>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</si>
  <si>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</si>
  <si>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</si>
  <si>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</si>
  <si>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</si>
  <si>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</si>
  <si>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</si>
  <si>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</si>
  <si>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</si>
  <si>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</si>
  <si>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</si>
  <si>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</si>
  <si>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</si>
  <si>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</si>
  <si>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</si>
  <si>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</si>
  <si>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</si>
  <si>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</si>
  <si>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</si>
  <si>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</si>
  <si>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</si>
  <si>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</si>
  <si>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</si>
  <si>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</si>
  <si>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</si>
  <si>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</si>
  <si>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</si>
  <si>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</si>
  <si>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</si>
  <si>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</si>
  <si>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</si>
  <si>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</si>
  <si>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</si>
  <si>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</si>
  <si>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</si>
  <si>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</si>
  <si>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</si>
  <si>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</si>
  <si>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</si>
  <si>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</si>
  <si>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</si>
  <si>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</si>
  <si>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</si>
  <si>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</si>
  <si>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</si>
  <si>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</si>
  <si>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</si>
  <si>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</si>
  <si>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</si>
  <si>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</si>
  <si>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</si>
  <si>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</si>
  <si>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</si>
  <si>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</si>
  <si>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</si>
  <si>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</si>
  <si>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</si>
  <si>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</si>
  <si>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</si>
  <si>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</si>
  <si>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</si>
  <si>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</si>
  <si>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</si>
  <si>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</si>
  <si>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</si>
  <si>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</si>
  <si>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</si>
  <si>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</si>
  <si>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</si>
  <si>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</si>
  <si>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</si>
  <si>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</si>
  <si>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</si>
  <si>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</si>
  <si>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</si>
  <si>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</si>
  <si>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</si>
  <si>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</si>
  <si>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</si>
  <si>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</si>
  <si>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</si>
  <si>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</si>
  <si>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</si>
  <si>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</si>
  <si>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</si>
  <si>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</si>
  <si>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</si>
  <si>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</si>
  <si>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</si>
  <si>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</si>
  <si>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</si>
  <si>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</si>
  <si>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</si>
  <si>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</si>
  <si>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</si>
  <si>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</si>
  <si>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</si>
  <si>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</si>
  <si>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</si>
  <si>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</si>
  <si>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</si>
  <si>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</si>
  <si>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</si>
  <si>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</si>
  <si>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</si>
  <si>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</si>
  <si>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</si>
  <si>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</si>
  <si>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</si>
  <si>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</si>
  <si>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</si>
  <si>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</si>
  <si>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</si>
  <si>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</si>
  <si>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</si>
  <si>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</si>
  <si>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</si>
  <si>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</si>
  <si>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</si>
  <si>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</si>
  <si>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</si>
  <si>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</si>
  <si>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</si>
  <si>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</si>
  <si>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</si>
  <si>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</si>
  <si>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</si>
  <si>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</si>
  <si>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</si>
  <si>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</si>
  <si>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</si>
  <si>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</si>
  <si>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</si>
  <si>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</si>
  <si>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</si>
  <si>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</si>
  <si>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</si>
  <si>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</si>
  <si>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</si>
  <si>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</si>
  <si>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</si>
  <si>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</si>
  <si>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</si>
  <si>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</si>
  <si>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</si>
  <si>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</si>
  <si>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</si>
  <si>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</si>
  <si>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</si>
  <si>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</si>
  <si>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</si>
  <si>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</si>
  <si>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</si>
  <si>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</si>
  <si>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</si>
  <si>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</si>
  <si>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</si>
  <si>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</si>
  <si>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</si>
  <si>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</si>
  <si>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</si>
  <si>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</si>
  <si>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</si>
  <si>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</si>
  <si>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</si>
  <si>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</si>
  <si>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</si>
  <si>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</si>
  <si>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</si>
  <si>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</si>
  <si>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</si>
  <si>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</si>
  <si>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</si>
  <si>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</si>
  <si>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</si>
  <si>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</si>
  <si>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</si>
  <si>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</si>
  <si>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</si>
  <si>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</si>
  <si>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</si>
  <si>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</si>
  <si>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</si>
  <si>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</si>
  <si>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</si>
  <si>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</si>
  <si>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</si>
  <si>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</si>
  <si>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</si>
  <si>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</si>
  <si>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</si>
  <si>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</si>
  <si>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</si>
  <si>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</si>
  <si>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</si>
  <si>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</si>
  <si>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</si>
  <si>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</si>
  <si>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</si>
  <si>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</si>
  <si>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</si>
  <si>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</si>
  <si>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</si>
  <si>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</si>
  <si>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</si>
  <si>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</si>
  <si>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</si>
  <si>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</si>
  <si>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</si>
  <si>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</si>
  <si>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</si>
  <si>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</si>
  <si>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</si>
  <si>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</si>
  <si>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</si>
  <si>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</si>
  <si>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</si>
  <si>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</si>
  <si>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</si>
  <si>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</si>
  <si>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</si>
  <si>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</si>
  <si>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</si>
  <si>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</si>
  <si>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</si>
  <si>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</si>
  <si>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</si>
  <si>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</si>
  <si>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</si>
  <si>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</si>
  <si>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</si>
  <si>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</si>
  <si>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</si>
  <si>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</si>
  <si>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</si>
  <si>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</si>
  <si>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</si>
  <si>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</si>
  <si>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</si>
  <si>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</si>
  <si>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</si>
  <si>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</si>
  <si>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</si>
  <si>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</si>
  <si>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</si>
  <si>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</si>
  <si>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</si>
  <si>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</si>
  <si>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</si>
  <si>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</si>
  <si>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</si>
  <si>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</si>
  <si>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</si>
  <si>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</si>
  <si>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</si>
  <si>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</si>
  <si>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</si>
  <si>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</si>
  <si>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</si>
  <si>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</si>
  <si>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</si>
  <si>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</si>
  <si>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</si>
  <si>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</si>
  <si>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</si>
  <si>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</si>
  <si>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</si>
  <si>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</si>
  <si>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</si>
  <si>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</si>
  <si>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</si>
  <si>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</si>
  <si>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</si>
  <si>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</si>
  <si>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</si>
  <si>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</si>
  <si>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</si>
  <si>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</si>
  <si>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</si>
  <si>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</si>
  <si>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</si>
  <si>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</si>
  <si>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</si>
  <si>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</si>
  <si>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</si>
  <si>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</si>
  <si>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</si>
  <si>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</si>
  <si>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</si>
  <si>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</si>
  <si>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</si>
  <si>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</si>
  <si>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</si>
  <si>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</si>
  <si>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</si>
  <si>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</si>
  <si>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</si>
  <si>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</si>
  <si>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</si>
  <si>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</si>
  <si>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</si>
  <si>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</si>
  <si>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</si>
  <si>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</si>
  <si>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</si>
  <si>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</si>
  <si>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</si>
  <si>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</si>
  <si>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</si>
  <si>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</si>
  <si>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</si>
  <si>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</si>
  <si>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</si>
  <si>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</si>
  <si>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</si>
  <si>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</si>
  <si>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</si>
  <si>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</si>
  <si>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</si>
  <si>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</si>
  <si>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</si>
  <si>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</si>
  <si>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</si>
  <si>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</si>
  <si>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</si>
  <si>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</si>
  <si>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</si>
  <si>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</si>
  <si>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</si>
  <si>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</si>
  <si>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</si>
  <si>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</si>
  <si>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</si>
  <si>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</si>
  <si>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</si>
  <si>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</si>
  <si>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</si>
  <si>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</si>
  <si>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</si>
  <si>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</si>
  <si>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</si>
  <si>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</si>
  <si>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</si>
  <si>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</si>
  <si>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</si>
  <si>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</si>
  <si>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</si>
  <si>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</si>
  <si>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</si>
  <si>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</si>
  <si>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</si>
  <si>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</si>
  <si>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</si>
  <si>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</si>
  <si>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</si>
  <si>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</si>
  <si>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</si>
  <si>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</si>
  <si>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</si>
  <si>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</si>
  <si>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</si>
  <si>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</si>
  <si>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</si>
  <si>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</si>
  <si>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</si>
  <si>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</si>
  <si>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</si>
  <si>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</si>
  <si>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</si>
  <si>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</si>
  <si>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</si>
  <si>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</si>
  <si>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</si>
  <si>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</si>
  <si>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</si>
  <si>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</si>
  <si>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</si>
  <si>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</si>
  <si>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</si>
  <si>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</si>
  <si>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</si>
  <si>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</si>
  <si>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</si>
  <si>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</si>
  <si>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</si>
  <si>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</si>
  <si>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</si>
  <si>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</si>
  <si>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</si>
  <si>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</si>
  <si>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</si>
  <si>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</si>
  <si>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</si>
  <si>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</si>
  <si>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</si>
  <si>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</si>
  <si>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</si>
  <si>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</si>
  <si>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</si>
  <si>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</si>
  <si>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</si>
  <si>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</si>
  <si>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</si>
  <si>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</si>
  <si>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</si>
  <si>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</si>
  <si>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</si>
  <si>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</si>
  <si>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</si>
  <si>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</si>
  <si>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</si>
  <si>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</si>
  <si>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</si>
  <si>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</si>
  <si>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</si>
  <si>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</si>
  <si>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</si>
  <si>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</si>
  <si>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</si>
  <si>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</si>
  <si>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</si>
  <si>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</si>
  <si>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</si>
  <si>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</si>
  <si>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</si>
  <si>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</si>
  <si>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</si>
  <si>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</si>
  <si>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</si>
  <si>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</si>
  <si>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</si>
  <si>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</si>
  <si>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</si>
  <si>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</si>
  <si>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</si>
  <si>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</si>
  <si>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</si>
  <si>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</si>
  <si>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</si>
  <si>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</si>
  <si>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</si>
  <si>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</si>
  <si>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</si>
  <si>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</si>
  <si>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</si>
  <si>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</si>
  <si>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</si>
  <si>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</si>
  <si>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</si>
  <si>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</si>
  <si>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</si>
  <si>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</si>
  <si>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</si>
  <si>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</si>
  <si>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</si>
  <si>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</si>
  <si>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</si>
  <si>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</si>
  <si>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</si>
  <si>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</si>
  <si>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</si>
  <si>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</si>
  <si>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</si>
  <si>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</si>
  <si>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</si>
  <si>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</si>
  <si>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</si>
  <si>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</si>
  <si>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</si>
  <si>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</si>
  <si>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</si>
  <si>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</si>
  <si>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</si>
  <si>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</si>
  <si>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</si>
  <si>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</si>
  <si>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</si>
  <si>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</si>
  <si>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</si>
  <si>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</si>
  <si>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</si>
  <si>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</si>
  <si>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</si>
  <si>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</si>
  <si>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</si>
  <si>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</si>
  <si>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</si>
  <si>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</si>
  <si>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</si>
  <si>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</si>
  <si>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</si>
  <si>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</si>
  <si>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</si>
  <si>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</si>
  <si>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</si>
  <si>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</si>
  <si>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</si>
  <si>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</si>
  <si>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</si>
  <si>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</si>
  <si>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</si>
  <si>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</si>
  <si>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</si>
  <si>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</si>
  <si>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</si>
  <si>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</si>
  <si>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</si>
  <si>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</si>
  <si>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</si>
  <si>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</si>
  <si>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</si>
  <si>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</si>
  <si>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</si>
  <si>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</si>
  <si>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</si>
  <si>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</si>
  <si>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</si>
  <si>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</si>
  <si>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</si>
  <si>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</si>
  <si>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</si>
  <si>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</si>
  <si>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</si>
  <si>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</si>
  <si>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</si>
  <si>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</si>
  <si>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</si>
  <si>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</si>
  <si>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</si>
  <si>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</si>
  <si>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</si>
  <si>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</si>
  <si>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</si>
  <si>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</si>
  <si>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</si>
  <si>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</si>
  <si>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</si>
  <si>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</si>
  <si>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</si>
  <si>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</si>
  <si>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</si>
  <si>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</si>
  <si>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</si>
  <si>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</si>
  <si>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</si>
  <si>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</si>
  <si>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</si>
  <si>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</si>
  <si>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</si>
  <si>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</si>
  <si>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</si>
  <si>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</si>
  <si>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</si>
  <si>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</si>
  <si>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</si>
  <si>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</si>
  <si>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</si>
  <si>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</si>
  <si>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</si>
  <si>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</si>
  <si>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</si>
  <si>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</si>
  <si>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</si>
  <si>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</si>
  <si>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</si>
  <si>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</si>
  <si>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</si>
  <si>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</si>
  <si>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</si>
  <si>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</si>
  <si>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</si>
  <si>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</si>
  <si>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</si>
  <si>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</si>
  <si>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</si>
  <si>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</si>
  <si>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</si>
  <si>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</si>
  <si>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</si>
  <si>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</si>
  <si>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</si>
  <si>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</si>
  <si>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</si>
  <si>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</si>
  <si>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</si>
  <si>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</si>
  <si>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</si>
  <si>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</si>
  <si>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</si>
  <si>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</si>
  <si>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</si>
  <si>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</si>
  <si>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</si>
  <si>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</si>
  <si>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</si>
  <si>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</si>
  <si>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</si>
  <si>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</si>
  <si>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</si>
  <si>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</si>
  <si>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</si>
  <si>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</si>
  <si>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</si>
  <si>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</si>
  <si>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</si>
  <si>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</si>
  <si>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</si>
  <si>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</si>
  <si>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</si>
  <si>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</si>
  <si>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</si>
  <si>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</si>
  <si>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</si>
  <si>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</si>
  <si>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</si>
  <si>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</si>
  <si>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</si>
  <si>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</si>
  <si>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</si>
  <si>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</si>
  <si>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</si>
  <si>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</si>
  <si>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</si>
  <si>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</si>
  <si>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</si>
  <si>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</si>
  <si>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</si>
  <si>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</si>
  <si>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</si>
  <si>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</si>
  <si>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</si>
  <si>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</si>
  <si>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</si>
  <si>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</si>
  <si>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</si>
  <si>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</si>
  <si>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</si>
  <si>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</si>
  <si>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</si>
  <si>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</si>
  <si>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</si>
  <si>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</si>
  <si>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</si>
  <si>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</si>
  <si>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</si>
  <si>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</si>
  <si>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</si>
  <si>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</si>
  <si>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</si>
  <si>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</si>
  <si>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</si>
  <si>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</si>
  <si>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</si>
  <si>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</si>
  <si>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</si>
  <si>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</si>
  <si>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</si>
  <si>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</si>
  <si>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</si>
  <si>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</si>
  <si>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</si>
  <si>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</si>
  <si>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</si>
  <si>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</si>
  <si>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</si>
  <si>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</si>
  <si>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</si>
  <si>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</si>
  <si>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</si>
  <si>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</si>
  <si>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</si>
  <si>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</si>
  <si>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</si>
  <si>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</si>
  <si>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</si>
  <si>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</si>
  <si>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</si>
  <si>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</si>
  <si>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</si>
  <si>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</si>
  <si>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</si>
  <si>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</si>
  <si>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</si>
  <si>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</si>
  <si>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</si>
  <si>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</si>
  <si>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</si>
  <si>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</si>
  <si>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</si>
  <si>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</si>
  <si>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</si>
  <si>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</si>
  <si>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</si>
  <si>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</si>
  <si>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</si>
  <si>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</si>
  <si>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</si>
  <si>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</si>
  <si>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</si>
  <si>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</si>
  <si>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</si>
  <si>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</si>
  <si>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</si>
  <si>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</si>
  <si>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</si>
  <si>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</si>
  <si>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</si>
  <si>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</si>
  <si>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</si>
  <si>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</si>
  <si>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</si>
  <si>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</si>
  <si>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</si>
  <si>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</si>
  <si>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</si>
  <si>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</si>
  <si>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</si>
  <si>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</si>
  <si>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</si>
  <si>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</si>
  <si>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</si>
  <si>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</si>
  <si>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</si>
  <si>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</si>
  <si>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</si>
  <si>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</si>
  <si>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</si>
  <si>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</si>
  <si>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</si>
  <si>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</si>
  <si>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</si>
  <si>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</si>
  <si>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</si>
  <si>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</si>
  <si>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</si>
  <si>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</si>
  <si>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</si>
  <si>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</si>
  <si>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</si>
  <si>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</si>
  <si>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</si>
  <si>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</si>
  <si>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</si>
  <si>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</si>
  <si>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</si>
  <si>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</si>
  <si>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</si>
  <si>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</si>
  <si>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</si>
  <si>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</si>
  <si>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</si>
  <si>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</si>
  <si>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</si>
  <si>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</si>
  <si>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</si>
  <si>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</si>
  <si>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</si>
  <si>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</si>
  <si>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</si>
  <si>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</si>
  <si>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</si>
  <si>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</si>
  <si>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</si>
  <si>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</si>
  <si>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</si>
  <si>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</si>
  <si>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</si>
  <si>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</si>
  <si>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</si>
  <si>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</si>
  <si>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</si>
  <si>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</si>
  <si>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</si>
  <si>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</si>
  <si>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</si>
  <si>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</si>
  <si>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</si>
  <si>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</si>
  <si>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</si>
  <si>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</si>
  <si>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</si>
  <si>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</si>
  <si>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</si>
  <si>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</si>
  <si>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</si>
  <si>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</si>
  <si>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</si>
  <si>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</si>
  <si>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</si>
  <si>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</si>
  <si>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</si>
  <si>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</si>
  <si>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</si>
  <si>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</si>
  <si>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</si>
  <si>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</si>
  <si>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</si>
  <si>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</si>
  <si>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</si>
  <si>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</si>
  <si>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</si>
  <si>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</si>
  <si>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</si>
  <si>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</si>
  <si>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</si>
  <si>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</si>
  <si>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</si>
  <si>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</si>
  <si>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</si>
  <si>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</si>
  <si>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</si>
  <si>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</si>
  <si>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</si>
  <si>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</si>
  <si>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</si>
  <si>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</si>
  <si>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</si>
  <si>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</si>
  <si>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</si>
  <si>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</si>
  <si>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</si>
  <si>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</si>
  <si>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</si>
  <si>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</si>
  <si>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</si>
  <si>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</si>
  <si>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</si>
  <si>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</si>
  <si>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</si>
  <si>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</si>
  <si>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</si>
  <si>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</si>
  <si>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</si>
  <si>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</si>
  <si>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</si>
  <si>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</si>
  <si>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</si>
  <si>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</si>
  <si>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</si>
  <si>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</si>
  <si>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</si>
  <si>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</si>
  <si>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</si>
  <si>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</si>
  <si>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</si>
  <si>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</si>
  <si>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</si>
  <si>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</si>
  <si>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</si>
  <si>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</si>
  <si>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</si>
  <si>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</si>
  <si>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</si>
  <si>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</si>
  <si>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</si>
  <si>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</si>
  <si>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</si>
  <si>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</si>
  <si>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</si>
  <si>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</si>
  <si>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</si>
  <si>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</si>
  <si>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</si>
  <si>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</si>
  <si>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</si>
  <si>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</si>
  <si>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</si>
  <si>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</si>
  <si>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</si>
  <si>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</si>
  <si>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</si>
  <si>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</si>
  <si>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</si>
  <si>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</si>
  <si>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</si>
  <si>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</si>
  <si>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</si>
  <si>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</si>
  <si>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</si>
  <si>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</si>
  <si>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</si>
  <si>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</si>
  <si>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</si>
  <si>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</si>
  <si>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</si>
  <si>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</si>
  <si>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</si>
  <si>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</si>
  <si>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</si>
  <si>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</si>
  <si>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</si>
  <si>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</si>
  <si>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</si>
  <si>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</si>
  <si>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</si>
  <si>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</si>
  <si>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</si>
  <si>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</si>
  <si>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</si>
  <si>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</si>
  <si>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</si>
  <si>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</si>
  <si>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</si>
  <si>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</si>
  <si>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</si>
  <si>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</si>
  <si>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</si>
  <si>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</si>
  <si>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</si>
  <si>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</si>
  <si>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</si>
  <si>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</si>
  <si>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</si>
  <si>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</si>
  <si>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</si>
  <si>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</si>
  <si>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</si>
  <si>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</si>
  <si>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</si>
  <si>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</si>
  <si>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</si>
  <si>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</si>
  <si>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</si>
  <si>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</si>
  <si>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</si>
  <si>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</si>
  <si>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</si>
  <si>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</si>
  <si>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</si>
  <si>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</si>
  <si>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</si>
  <si>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</si>
  <si>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</si>
  <si>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</si>
  <si>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</si>
  <si>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</si>
  <si>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</si>
  <si>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</si>
  <si>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</si>
  <si>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</si>
  <si>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</si>
  <si>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</si>
  <si>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</si>
  <si>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</si>
  <si>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</si>
  <si>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</si>
  <si>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</si>
  <si>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</si>
  <si>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</si>
  <si>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</si>
  <si>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</si>
  <si>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</si>
  <si>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</si>
  <si>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</si>
  <si>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</si>
  <si>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</si>
  <si>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</si>
  <si>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</si>
  <si>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</si>
  <si>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</si>
  <si>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</si>
  <si>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</si>
  <si>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</si>
  <si>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</si>
  <si>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</si>
  <si>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</si>
  <si>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</si>
  <si>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</si>
  <si>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</si>
  <si>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</si>
  <si>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</si>
  <si>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</si>
  <si>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</si>
  <si>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</si>
  <si>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</si>
  <si>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</si>
  <si>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</si>
  <si>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</si>
  <si>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</si>
  <si>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</si>
  <si>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</si>
  <si>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</si>
  <si>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</si>
  <si>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</si>
  <si>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</si>
  <si>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</si>
  <si>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</si>
  <si>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</si>
  <si>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</si>
  <si>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</si>
  <si>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</si>
  <si>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</si>
  <si>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</si>
  <si>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</si>
  <si>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</si>
  <si>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</si>
  <si>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</si>
  <si>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</si>
  <si>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</si>
  <si>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</si>
  <si>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</si>
  <si>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</si>
  <si>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</si>
  <si>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</si>
  <si>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</si>
  <si>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</si>
  <si>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</si>
  <si>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</si>
  <si>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</si>
  <si>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</si>
  <si>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</si>
  <si>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</si>
  <si>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</si>
  <si>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</si>
  <si>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</si>
  <si>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</si>
  <si>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</si>
  <si>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</si>
  <si>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</si>
  <si>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</si>
  <si>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</si>
  <si>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</si>
  <si>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</si>
  <si>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</si>
  <si>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</si>
  <si>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</si>
  <si>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</si>
  <si>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</si>
  <si>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</si>
  <si>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</si>
  <si>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</si>
  <si>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</si>
  <si>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</si>
  <si>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</si>
  <si>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</si>
  <si>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</si>
  <si>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</si>
  <si>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</si>
  <si>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</si>
  <si>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</si>
  <si>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</si>
  <si>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</si>
  <si>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</si>
  <si>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</si>
  <si>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</si>
  <si>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</si>
  <si>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</si>
  <si>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</si>
  <si>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</si>
  <si>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</si>
  <si>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</si>
  <si>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</si>
  <si>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</si>
  <si>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</si>
  <si>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</si>
  <si>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</si>
  <si>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</si>
  <si>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</si>
  <si>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</si>
  <si>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</si>
  <si>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</si>
  <si>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</si>
  <si>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</si>
  <si>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</si>
  <si>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</si>
  <si>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</si>
  <si>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</si>
  <si>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</si>
  <si>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</si>
  <si>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</si>
  <si>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</si>
  <si>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</si>
  <si>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</si>
  <si>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</si>
  <si>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</si>
  <si>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</si>
  <si>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</si>
  <si>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</si>
  <si>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</si>
  <si>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</si>
  <si>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</si>
  <si>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</si>
  <si>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</si>
  <si>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</si>
  <si>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</si>
  <si>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</si>
  <si>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</si>
  <si>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</si>
  <si>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</si>
  <si>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</si>
  <si>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</si>
  <si>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</si>
  <si>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</si>
  <si>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</si>
  <si>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</si>
  <si>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</si>
  <si>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</si>
  <si>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</si>
  <si>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</si>
  <si>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</si>
  <si>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</si>
  <si>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</si>
  <si>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</si>
  <si>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</si>
  <si>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</si>
  <si>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</si>
  <si>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</si>
  <si>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</si>
  <si>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</si>
  <si>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</si>
  <si>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</si>
  <si>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</si>
  <si>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</si>
  <si>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</si>
  <si>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</si>
  <si>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</si>
  <si>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</si>
  <si>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</si>
  <si>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</si>
  <si>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</si>
  <si>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</si>
  <si>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</si>
  <si>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</si>
  <si>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</si>
  <si>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</si>
  <si>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</si>
  <si>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</si>
  <si>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</si>
  <si>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</si>
  <si>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</si>
  <si>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</si>
  <si>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</si>
  <si>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</si>
  <si>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</si>
  <si>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</si>
  <si>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</si>
  <si>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</si>
  <si>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</si>
  <si>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</si>
  <si>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</si>
  <si>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</si>
  <si>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</si>
  <si>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</si>
  <si>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</si>
  <si>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</si>
  <si>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</si>
  <si>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</si>
  <si>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</si>
  <si>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</si>
  <si>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</si>
  <si>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</si>
  <si>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</si>
  <si>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</si>
  <si>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</si>
  <si>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</si>
  <si>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</si>
  <si>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</si>
  <si>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</si>
  <si>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</si>
  <si>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</si>
  <si>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</si>
  <si>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</si>
  <si>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</si>
  <si>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</si>
  <si>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</si>
  <si>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</si>
  <si>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</si>
  <si>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</si>
  <si>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</si>
  <si>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</si>
  <si>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</si>
  <si>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</si>
  <si>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</si>
  <si>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</si>
  <si>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</si>
  <si>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</si>
  <si>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</si>
  <si>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</si>
  <si>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</si>
  <si>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</si>
  <si>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</si>
  <si>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</si>
  <si>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</si>
  <si>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</si>
  <si>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</si>
  <si>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</si>
  <si>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</si>
  <si>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</si>
  <si>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</si>
  <si>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</si>
  <si>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</si>
  <si>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</si>
  <si>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</si>
  <si>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</si>
  <si>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</si>
  <si>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</si>
  <si>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</si>
  <si>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</si>
  <si>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</si>
  <si>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</si>
  <si>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</si>
  <si>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</si>
  <si>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</si>
  <si>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</si>
  <si>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</si>
  <si>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</si>
  <si>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</si>
  <si>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</si>
  <si>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</si>
  <si>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</si>
  <si>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</si>
  <si>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</si>
  <si>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</si>
  <si>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</si>
  <si>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</si>
  <si>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</si>
  <si>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</si>
  <si>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</si>
  <si>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</si>
  <si>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</si>
  <si>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</si>
  <si>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</si>
  <si>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</si>
  <si>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</si>
  <si>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</si>
  <si>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</si>
  <si>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</si>
  <si>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</si>
  <si>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</si>
  <si>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</si>
  <si>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</si>
  <si>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</si>
  <si>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</si>
  <si>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</si>
  <si>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</si>
  <si>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</si>
  <si>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</si>
  <si>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</si>
  <si>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</si>
  <si>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</si>
  <si>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</si>
  <si>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</si>
  <si>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</si>
  <si>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</si>
  <si>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</si>
  <si>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</si>
  <si>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</si>
  <si>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</si>
  <si>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</si>
  <si>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</si>
  <si>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</si>
  <si>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</si>
  <si>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</si>
  <si>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</si>
  <si>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</si>
  <si>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</si>
  <si>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</si>
  <si>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</si>
  <si>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</si>
  <si>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</si>
  <si>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</si>
  <si>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</si>
  <si>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</si>
  <si>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</si>
  <si>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</si>
  <si>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</si>
  <si>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</si>
  <si>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</si>
  <si>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</si>
  <si>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</si>
  <si>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</si>
  <si>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</si>
  <si>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</si>
  <si>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</si>
  <si>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</si>
  <si>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</si>
  <si>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</si>
  <si>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</si>
  <si>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</si>
  <si>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</si>
  <si>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</si>
  <si>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</si>
  <si>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</si>
  <si>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</si>
  <si>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</si>
  <si>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</si>
  <si>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</si>
  <si>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</si>
  <si>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</si>
  <si>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</si>
  <si>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</si>
  <si>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</si>
  <si>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</si>
  <si>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</si>
  <si>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</si>
  <si>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</si>
  <si>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</si>
  <si>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</si>
  <si>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</si>
  <si>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</si>
  <si>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</si>
  <si>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</si>
  <si>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</si>
  <si>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</si>
  <si>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</si>
  <si>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</si>
  <si>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</si>
  <si>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</si>
  <si>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</si>
  <si>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</si>
  <si>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</si>
  <si>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</si>
  <si>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</si>
  <si>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</si>
  <si>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</si>
  <si>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</si>
  <si>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</si>
  <si>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</si>
  <si>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</si>
  <si>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</si>
  <si>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</si>
  <si>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</si>
  <si>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</si>
  <si>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</si>
  <si>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</si>
  <si>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</si>
  <si>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</si>
  <si>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</si>
  <si>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</si>
  <si>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</si>
  <si>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</si>
  <si>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</si>
  <si>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</si>
  <si>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</si>
  <si>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</si>
  <si>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</si>
  <si>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</si>
  <si>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</si>
  <si>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</si>
  <si>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</si>
  <si>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</si>
  <si>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</si>
  <si>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</si>
  <si>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</si>
  <si>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</si>
  <si>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</si>
  <si>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</si>
  <si>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</si>
  <si>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</si>
  <si>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</si>
  <si>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</si>
  <si>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</si>
  <si>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</si>
  <si>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</si>
  <si>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</si>
  <si>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</si>
  <si>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</si>
  <si>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</si>
  <si>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</si>
  <si>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</si>
  <si>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</si>
  <si>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</si>
  <si>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</si>
  <si>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</si>
  <si>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</si>
  <si>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</si>
  <si>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</si>
  <si>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</si>
  <si>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</si>
  <si>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</si>
  <si>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</si>
  <si>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</si>
  <si>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</si>
  <si>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</si>
  <si>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</si>
  <si>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</si>
  <si>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</si>
  <si>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</si>
  <si>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</si>
  <si>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</si>
  <si>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</si>
  <si>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</si>
  <si>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</si>
  <si>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</si>
  <si>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</si>
  <si>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</si>
  <si>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</si>
  <si>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</si>
  <si>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</si>
  <si>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</si>
  <si>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</si>
  <si>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</si>
  <si>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</si>
  <si>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</si>
  <si>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</si>
  <si>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</si>
  <si>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</si>
  <si>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</si>
  <si>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</si>
  <si>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</si>
  <si>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</si>
  <si>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</si>
  <si>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</si>
  <si>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</si>
  <si>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</si>
  <si>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</si>
  <si>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</si>
  <si>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</si>
  <si>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</si>
  <si>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</si>
  <si>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</si>
  <si>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</si>
  <si>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</si>
  <si>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</si>
  <si>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</si>
  <si>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</si>
  <si>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</si>
  <si>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</si>
  <si>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</si>
  <si>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</si>
  <si>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</si>
  <si>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</si>
  <si>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</si>
  <si>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</si>
  <si>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</si>
  <si>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</si>
  <si>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</si>
  <si>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</si>
  <si>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</si>
  <si>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</si>
  <si>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</si>
  <si>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</si>
  <si>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</si>
  <si>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</si>
  <si>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</si>
  <si>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</si>
  <si>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</si>
  <si>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</si>
  <si>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</si>
  <si>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</si>
  <si>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</si>
  <si>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</si>
  <si>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</si>
  <si>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</si>
  <si>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</si>
  <si>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</si>
  <si>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</si>
  <si>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</si>
  <si>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</si>
  <si>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</si>
  <si>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</si>
  <si>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</si>
  <si>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</si>
  <si>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</si>
  <si>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</si>
  <si>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</si>
  <si>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</si>
  <si>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</si>
  <si>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</si>
  <si>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</si>
  <si>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</si>
  <si>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</si>
  <si>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</si>
  <si>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</si>
  <si>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</si>
  <si>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</si>
  <si>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</si>
  <si>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</si>
  <si>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</si>
  <si>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</si>
  <si>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</si>
  <si>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</si>
  <si>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</si>
  <si>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</si>
  <si>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</si>
  <si>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</si>
  <si>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</si>
  <si>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</si>
  <si>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</si>
  <si>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</si>
  <si>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</si>
  <si>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</si>
  <si>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</si>
  <si>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</si>
  <si>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</si>
  <si>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</si>
  <si>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</si>
  <si>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</si>
  <si>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</si>
  <si>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</si>
  <si>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</si>
  <si>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</si>
  <si>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</si>
  <si>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</si>
  <si>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</si>
  <si>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</si>
  <si>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</si>
  <si>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</si>
  <si>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</si>
  <si>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</si>
  <si>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</si>
  <si>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</si>
  <si>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</si>
  <si>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</si>
  <si>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</si>
  <si>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</si>
  <si>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</si>
  <si>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</si>
  <si>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</si>
  <si>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</si>
  <si>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</si>
  <si>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</si>
  <si>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</si>
  <si>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</si>
  <si>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</si>
  <si>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</si>
  <si>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</si>
  <si>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</si>
  <si>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</si>
  <si>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</si>
  <si>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</si>
  <si>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</si>
  <si>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</si>
  <si>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</si>
  <si>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</si>
  <si>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</si>
  <si>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</si>
  <si>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</si>
  <si>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</si>
  <si>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</si>
  <si>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</si>
  <si>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</si>
  <si>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</si>
  <si>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</si>
  <si>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</si>
  <si>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</si>
  <si>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</si>
  <si>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</si>
  <si>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</si>
  <si>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</si>
  <si>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</si>
  <si>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</si>
  <si>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</si>
  <si>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</si>
  <si>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</si>
  <si>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</si>
  <si>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</si>
  <si>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</si>
  <si>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</si>
  <si>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</si>
  <si>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</si>
  <si>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</si>
  <si>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</si>
  <si>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</si>
  <si>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</si>
  <si>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</si>
  <si>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</si>
  <si>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</si>
  <si>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</si>
  <si>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</si>
  <si>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</si>
  <si>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</si>
  <si>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</si>
  <si>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</si>
  <si>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</si>
  <si>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</si>
  <si>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</si>
  <si>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</si>
  <si>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</si>
  <si>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</si>
  <si>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</si>
  <si>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</si>
  <si>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</si>
  <si>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</si>
  <si>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</si>
  <si>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</si>
  <si>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</si>
  <si>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</si>
  <si>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</si>
  <si>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</si>
  <si>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</si>
  <si>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</si>
  <si>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</si>
  <si>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</si>
  <si>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</si>
  <si>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</si>
  <si>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</si>
  <si>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</si>
  <si>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</si>
  <si>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</si>
  <si>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</si>
  <si>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</si>
  <si>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</si>
  <si>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</si>
  <si>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</si>
  <si>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</si>
  <si>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</si>
  <si>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</si>
  <si>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</si>
  <si>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</si>
  <si>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</si>
  <si>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</si>
  <si>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</si>
  <si>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</si>
  <si>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</si>
  <si>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</si>
  <si>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</si>
  <si>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</si>
  <si>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</si>
  <si>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</si>
  <si>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</si>
  <si>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</si>
  <si>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</si>
  <si>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</si>
  <si>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</si>
  <si>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</si>
  <si>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</si>
  <si>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</si>
  <si>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</si>
  <si>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</si>
  <si>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</si>
  <si>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</si>
  <si>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</si>
  <si>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</si>
  <si>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</si>
  <si>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</si>
  <si>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</si>
  <si>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</si>
  <si>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</si>
  <si>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</si>
  <si>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</si>
  <si>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</si>
  <si>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</si>
  <si>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</si>
  <si>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</si>
  <si>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</si>
  <si>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</si>
  <si>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</si>
  <si>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</si>
  <si>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</si>
  <si>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</si>
  <si>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</si>
  <si>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</si>
  <si>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</si>
  <si>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</si>
  <si>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</si>
  <si>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</si>
  <si>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</si>
  <si>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</si>
  <si>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</si>
  <si>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</si>
  <si>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</si>
  <si>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</si>
  <si>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</si>
  <si>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</si>
  <si>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</si>
  <si>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</si>
  <si>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</si>
  <si>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</si>
  <si>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</si>
  <si>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</si>
  <si>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</si>
  <si>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</si>
  <si>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</si>
  <si>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</si>
  <si>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</si>
  <si>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</si>
  <si>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</si>
  <si>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</si>
  <si>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</si>
  <si>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</si>
  <si>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</si>
  <si>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</si>
  <si>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</si>
  <si>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</si>
  <si>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</si>
  <si>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</si>
  <si>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</si>
  <si>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</si>
  <si>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</si>
  <si>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</si>
  <si>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</si>
  <si>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</si>
  <si>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</si>
  <si>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</si>
  <si>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</si>
  <si>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</si>
  <si>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</si>
  <si>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</si>
  <si>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</si>
  <si>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</si>
  <si>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</si>
  <si>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</si>
  <si>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</si>
  <si>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</si>
  <si>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</si>
  <si>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</si>
  <si>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</si>
  <si>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</si>
  <si>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</si>
  <si>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</si>
  <si>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</si>
  <si>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</si>
  <si>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</si>
  <si>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</si>
  <si>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</si>
  <si>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</si>
  <si>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</si>
  <si>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</si>
  <si>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</si>
  <si>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</si>
  <si>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</si>
  <si>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</si>
  <si>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</si>
  <si>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</si>
  <si>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</si>
  <si>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</si>
  <si>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</si>
  <si>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</si>
  <si>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</si>
  <si>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</si>
  <si>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</si>
  <si>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</si>
  <si>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</si>
  <si>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</si>
  <si>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</si>
  <si>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</si>
  <si>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</si>
  <si>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</si>
  <si>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</si>
  <si>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</si>
  <si>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</si>
  <si>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</si>
  <si>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</si>
  <si>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</si>
  <si>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</si>
  <si>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</si>
  <si>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</si>
  <si>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</si>
  <si>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</si>
  <si>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</si>
  <si>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</si>
  <si>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</si>
  <si>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</si>
  <si>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</si>
  <si>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</si>
  <si>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</si>
  <si>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</si>
  <si>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</si>
  <si>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</si>
  <si>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</si>
  <si>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</si>
  <si>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</si>
  <si>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</si>
  <si>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</si>
  <si>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</si>
  <si>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</si>
  <si>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</si>
  <si>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</si>
  <si>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</si>
  <si>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</si>
  <si>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</si>
  <si>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</si>
  <si>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</si>
  <si>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</si>
  <si>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</si>
  <si>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</si>
  <si>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</si>
  <si>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</si>
  <si>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</si>
  <si>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</si>
  <si>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</si>
  <si>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</si>
  <si>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</si>
  <si>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</si>
  <si>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</si>
  <si>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</si>
  <si>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</si>
  <si>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</si>
  <si>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</si>
  <si>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</si>
  <si>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</si>
  <si>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</si>
  <si>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</si>
  <si>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</si>
  <si>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</si>
  <si>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</si>
  <si>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</si>
  <si>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</si>
  <si>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</si>
  <si>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</si>
  <si>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</si>
  <si>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</si>
  <si>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</si>
  <si>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</si>
  <si>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</si>
  <si>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</si>
  <si>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</si>
  <si>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</si>
  <si>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</si>
  <si>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</si>
  <si>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</si>
  <si>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</si>
  <si>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</si>
  <si>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</si>
  <si>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</si>
  <si>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</si>
  <si>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</si>
  <si>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</si>
  <si>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</si>
  <si>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</si>
  <si>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</si>
  <si>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</si>
  <si>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</si>
  <si>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</si>
  <si>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</si>
  <si>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</si>
  <si>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</si>
  <si>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</si>
  <si>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</si>
  <si>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</si>
  <si>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</si>
  <si>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</si>
  <si>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</si>
  <si>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</si>
  <si>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</si>
  <si>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</si>
  <si>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</si>
  <si>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</si>
  <si>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</si>
  <si>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</si>
  <si>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</si>
  <si>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</si>
  <si>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</si>
  <si>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</si>
  <si>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</si>
  <si>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</si>
  <si>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</si>
  <si>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</si>
  <si>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</si>
  <si>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</si>
  <si>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</si>
  <si>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</si>
  <si>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</si>
  <si>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</si>
  <si>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</si>
  <si>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</si>
  <si>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</si>
  <si>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</si>
  <si>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</si>
  <si>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</si>
  <si>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</si>
  <si>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</si>
  <si>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</si>
  <si>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</si>
  <si>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</si>
  <si>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</si>
  <si>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</si>
  <si>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</si>
  <si>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</si>
  <si>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</si>
  <si>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</si>
  <si>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</si>
  <si>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</si>
  <si>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</si>
  <si>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</si>
  <si>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</si>
  <si>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</si>
  <si>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</si>
  <si>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</si>
  <si>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</si>
  <si>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</si>
  <si>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</si>
  <si>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</si>
  <si>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</si>
  <si>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</si>
  <si>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</si>
  <si>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</si>
  <si>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</si>
  <si>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</si>
  <si>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</si>
  <si>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</si>
  <si>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</si>
  <si>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</si>
  <si>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</si>
  <si>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</si>
  <si>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</si>
  <si>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</si>
  <si>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</si>
  <si>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</si>
  <si>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</si>
  <si>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</si>
  <si>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</si>
  <si>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</si>
  <si>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</si>
  <si>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</si>
  <si>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</si>
  <si>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</si>
  <si>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</si>
  <si>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</si>
  <si>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</si>
  <si>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</si>
  <si>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</si>
  <si>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</si>
  <si>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</si>
  <si>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</si>
  <si>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</si>
  <si>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</si>
  <si>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</si>
  <si>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</si>
  <si>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</si>
  <si>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</si>
  <si>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</si>
  <si>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</si>
  <si>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</si>
  <si>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</si>
  <si>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</si>
  <si>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</si>
  <si>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</si>
  <si>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</si>
  <si>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</si>
  <si>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</si>
  <si>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</si>
  <si>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</si>
  <si>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</si>
  <si>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</si>
  <si>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</si>
  <si>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</si>
  <si>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</si>
  <si>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</si>
  <si>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</si>
  <si>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</si>
  <si>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</si>
  <si>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</si>
  <si>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</si>
  <si>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</si>
  <si>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</si>
  <si>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</si>
  <si>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</si>
  <si>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</si>
  <si>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</si>
  <si>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</si>
  <si>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</si>
  <si>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</si>
  <si>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</si>
  <si>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</si>
  <si>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</si>
  <si>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</si>
  <si>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</si>
  <si>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</si>
  <si>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</si>
  <si>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</si>
  <si>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</si>
  <si>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</si>
  <si>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</si>
  <si>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</si>
  <si>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</si>
  <si>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</si>
  <si>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</si>
  <si>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</si>
  <si>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</si>
  <si>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</si>
  <si>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</si>
  <si>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</si>
  <si>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</si>
  <si>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</si>
  <si>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</si>
  <si>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</si>
  <si>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</si>
  <si>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</si>
  <si>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</si>
  <si>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</si>
  <si>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</si>
  <si>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</si>
  <si>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</si>
  <si>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</si>
  <si>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</si>
  <si>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</si>
  <si>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</si>
  <si>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</si>
  <si>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</si>
  <si>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</si>
  <si>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</si>
  <si>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</si>
  <si>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</si>
  <si>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</si>
  <si>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</si>
  <si>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</si>
  <si>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</si>
  <si>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</si>
  <si>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</si>
  <si>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</si>
  <si>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</si>
  <si>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</si>
  <si>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</si>
  <si>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</si>
  <si>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</si>
  <si>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</si>
  <si>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</si>
  <si>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</si>
  <si>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</si>
  <si>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</si>
  <si>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</si>
  <si>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</si>
  <si>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</si>
  <si>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</si>
  <si>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</si>
  <si>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</si>
  <si>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</si>
  <si>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</si>
  <si>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</si>
  <si>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</si>
  <si>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</si>
  <si>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</si>
  <si>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</si>
  <si>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</si>
  <si>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</si>
  <si>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</si>
  <si>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</si>
  <si>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</si>
  <si>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</si>
  <si>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</si>
  <si>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</si>
  <si>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</si>
  <si>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</si>
  <si>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</si>
  <si>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</si>
  <si>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</si>
  <si>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</si>
  <si>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</si>
  <si>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</si>
  <si>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</si>
  <si>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</si>
  <si>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</si>
  <si>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</si>
  <si>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</si>
  <si>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</si>
  <si>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</si>
  <si>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</si>
  <si>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</si>
  <si>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</si>
  <si>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</si>
  <si>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</si>
  <si>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</si>
  <si>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</si>
  <si>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</si>
  <si>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</si>
  <si>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</si>
  <si>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</si>
  <si>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</si>
  <si>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</si>
  <si>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</si>
  <si>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</si>
  <si>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</si>
  <si>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</si>
  <si>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</si>
  <si>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</si>
  <si>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</si>
  <si>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</si>
  <si>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</si>
  <si>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</si>
  <si>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</si>
  <si>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</si>
  <si>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</si>
  <si>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</si>
  <si>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</si>
  <si>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</si>
  <si>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</si>
  <si>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</si>
  <si>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</si>
  <si>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</si>
  <si>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</si>
  <si>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</si>
  <si>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</si>
  <si>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</si>
  <si>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</si>
  <si>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</si>
  <si>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</si>
  <si>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</si>
  <si>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</si>
  <si>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</si>
  <si>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</si>
  <si>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</si>
  <si>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</si>
  <si>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</si>
  <si>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</si>
  <si>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</si>
  <si>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</si>
  <si>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</si>
  <si>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</si>
  <si>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</si>
  <si>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</si>
  <si>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</si>
  <si>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</si>
  <si>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</si>
  <si>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</si>
  <si>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</si>
  <si>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</si>
  <si>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</si>
  <si>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</si>
  <si>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</si>
  <si>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</si>
  <si>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</si>
  <si>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</si>
  <si>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</si>
  <si>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</si>
  <si>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</si>
  <si>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</si>
  <si>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</si>
  <si>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</si>
  <si>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</si>
  <si>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</si>
  <si>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</si>
  <si>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</si>
  <si>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</si>
  <si>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</si>
  <si>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</si>
  <si>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</si>
  <si>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</si>
  <si>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</si>
  <si>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</si>
  <si>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</si>
  <si>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</si>
  <si>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</si>
  <si>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</si>
  <si>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</si>
  <si>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</si>
  <si>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</si>
  <si>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</si>
  <si>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</si>
  <si>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</si>
  <si>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</si>
  <si>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</si>
  <si>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</si>
  <si>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</si>
  <si>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</si>
  <si>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</si>
  <si>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</si>
  <si>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</si>
  <si>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</si>
  <si>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</si>
  <si>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</si>
  <si>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</si>
  <si>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</si>
  <si>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</si>
  <si>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</si>
  <si>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</si>
  <si>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</si>
  <si>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</si>
  <si>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</si>
  <si>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</si>
  <si>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</si>
  <si>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</si>
  <si>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</si>
  <si>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</si>
  <si>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</si>
  <si>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</si>
  <si>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</si>
  <si>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</si>
  <si>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</si>
  <si>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</si>
  <si>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</si>
  <si>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</si>
  <si>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</si>
  <si>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</si>
  <si>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</si>
  <si>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</si>
  <si>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</si>
  <si>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</si>
  <si>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</si>
  <si>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</si>
  <si>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</si>
  <si>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</si>
  <si>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</si>
  <si>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</si>
  <si>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</si>
  <si>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</si>
  <si>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</si>
  <si>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</si>
  <si>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</si>
  <si>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</si>
  <si>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</si>
  <si>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</si>
  <si>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</si>
  <si>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</si>
  <si>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</si>
  <si>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</si>
  <si>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</si>
  <si>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</si>
  <si>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</si>
  <si>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</si>
  <si>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</si>
  <si>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</si>
  <si>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</si>
  <si>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</si>
  <si>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</si>
  <si>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</si>
  <si>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</si>
  <si>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</si>
  <si>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</si>
  <si>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</si>
  <si>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</si>
  <si>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</si>
  <si>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</si>
  <si>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</si>
  <si>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</si>
  <si>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</si>
  <si>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</si>
  <si>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</si>
  <si>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</si>
  <si>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</si>
  <si>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</si>
  <si>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</si>
  <si>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</si>
  <si>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</si>
  <si>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</si>
  <si>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</si>
  <si>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</si>
  <si>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</si>
  <si>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</si>
  <si>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</si>
  <si>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</si>
  <si>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</si>
  <si>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</si>
  <si>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</si>
  <si>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</si>
  <si>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</si>
  <si>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</si>
  <si>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</si>
  <si>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</si>
  <si>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</si>
  <si>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</si>
  <si>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</si>
  <si>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</si>
  <si>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</si>
  <si>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</si>
  <si>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</si>
  <si>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</si>
  <si>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</si>
  <si>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</si>
  <si>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</si>
  <si>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</si>
  <si>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</si>
  <si>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</si>
  <si>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</si>
  <si>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</si>
  <si>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</si>
  <si>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</si>
  <si>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</si>
  <si>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</si>
  <si>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</si>
  <si>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</si>
  <si>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</si>
  <si>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</si>
  <si>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</si>
  <si>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</si>
  <si>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</si>
  <si>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</si>
  <si>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</si>
  <si>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</si>
  <si>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</si>
  <si>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</si>
  <si>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</si>
  <si>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</si>
  <si>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</si>
  <si>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</si>
  <si>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</si>
  <si>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</si>
  <si>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</si>
  <si>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</si>
  <si>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</si>
  <si>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</si>
  <si>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</si>
  <si>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</si>
  <si>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</si>
  <si>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</si>
  <si>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</si>
  <si>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</si>
  <si>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</si>
  <si>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</si>
  <si>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</si>
  <si>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</si>
  <si>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</si>
  <si>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</si>
  <si>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</si>
  <si>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</si>
  <si>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</si>
  <si>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</si>
  <si>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</si>
  <si>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</si>
  <si>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</si>
  <si>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</si>
  <si>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</si>
  <si>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</si>
  <si>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</si>
  <si>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</si>
  <si>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</si>
  <si>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</si>
  <si>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</si>
  <si>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</si>
  <si>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</si>
  <si>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</si>
  <si>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</si>
  <si>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</si>
  <si>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</si>
  <si>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</si>
  <si>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</si>
  <si>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</si>
  <si>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</si>
  <si>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</si>
  <si>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</si>
  <si>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</si>
  <si>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</si>
  <si>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</si>
  <si>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</si>
  <si>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</si>
  <si>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</si>
  <si>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</si>
  <si>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</si>
  <si>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</si>
  <si>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</si>
  <si>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</si>
  <si>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</si>
  <si>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</si>
  <si>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</si>
  <si>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</si>
  <si>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</si>
  <si>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</si>
  <si>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</si>
  <si>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</si>
  <si>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</si>
  <si>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</si>
  <si>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</si>
  <si>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</si>
  <si>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</si>
  <si>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</si>
  <si>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</si>
  <si>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</si>
  <si>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</si>
  <si>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</si>
  <si>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</si>
  <si>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</si>
  <si>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</si>
  <si>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</si>
  <si>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</si>
  <si>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</si>
  <si>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</si>
  <si>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</si>
  <si>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</si>
  <si>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</si>
  <si>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</si>
  <si>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</si>
  <si>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</si>
  <si>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</si>
  <si>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</si>
  <si>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</si>
  <si>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</si>
  <si>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</si>
  <si>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</si>
  <si>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</si>
  <si>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</si>
  <si>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</si>
  <si>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</si>
  <si>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</si>
  <si>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</si>
  <si>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</si>
  <si>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</si>
  <si>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</si>
  <si>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</si>
  <si>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</si>
  <si>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</si>
  <si>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</si>
  <si>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</si>
  <si>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</si>
  <si>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</si>
  <si>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</si>
  <si>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</si>
  <si>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</si>
  <si>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</si>
  <si>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</si>
  <si>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</si>
  <si>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</si>
  <si>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</si>
  <si>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</si>
  <si>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</si>
  <si>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</si>
  <si>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</si>
  <si>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</si>
  <si>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</si>
  <si>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</si>
  <si>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</si>
  <si>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</si>
  <si>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</si>
  <si>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</si>
  <si>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</si>
  <si>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</si>
  <si>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</si>
  <si>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</si>
  <si>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</si>
  <si>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</si>
  <si>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</si>
  <si>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</si>
  <si>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</si>
  <si>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</si>
  <si>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</si>
  <si>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</si>
  <si>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</si>
  <si>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</si>
  <si>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</si>
  <si>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</si>
  <si>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</si>
  <si>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</si>
  <si>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</si>
  <si>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</si>
  <si>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</si>
  <si>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</si>
  <si>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</si>
  <si>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</si>
  <si>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</si>
  <si>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</si>
  <si>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</si>
  <si>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</si>
  <si>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</si>
  <si>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</si>
  <si>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</si>
  <si>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</si>
  <si>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</si>
  <si>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</si>
  <si>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</si>
  <si>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</si>
  <si>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</si>
  <si>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</si>
  <si>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</si>
  <si>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</si>
  <si>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</si>
  <si>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</si>
  <si>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</si>
  <si>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</si>
  <si>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</si>
  <si>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</si>
  <si>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</si>
  <si>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</si>
  <si>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</si>
  <si>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</si>
  <si>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</si>
  <si>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</si>
  <si>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</si>
  <si>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</si>
  <si>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</si>
  <si>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</si>
  <si>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</si>
  <si>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</si>
  <si>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</si>
  <si>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</si>
  <si>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</si>
  <si>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</si>
  <si>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</si>
  <si>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</si>
  <si>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</si>
  <si>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</si>
  <si>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</si>
  <si>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</si>
  <si>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</si>
  <si>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</si>
  <si>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</si>
  <si>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</si>
  <si>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</si>
  <si>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</si>
  <si>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</si>
  <si>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</si>
  <si>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</si>
  <si>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</si>
  <si>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</si>
  <si>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</si>
  <si>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</si>
  <si>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</si>
  <si>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</si>
  <si>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</si>
  <si>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</si>
  <si>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</si>
  <si>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</si>
  <si>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</si>
  <si>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</si>
  <si>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</si>
  <si>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</si>
  <si>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</si>
  <si>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</si>
  <si>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</si>
  <si>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</si>
  <si>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</si>
  <si>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</si>
  <si>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</si>
  <si>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</si>
  <si>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</si>
  <si>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</si>
  <si>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</si>
  <si>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</si>
  <si>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</si>
  <si>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</si>
  <si>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</si>
  <si>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</si>
  <si>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</si>
  <si>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</si>
  <si>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</si>
  <si>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</si>
  <si>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</si>
  <si>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</si>
  <si>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</si>
  <si>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</si>
  <si>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</si>
  <si>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</si>
  <si>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</si>
  <si>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</si>
  <si>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</si>
  <si>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</si>
  <si>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</si>
  <si>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</si>
  <si>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</si>
  <si>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</si>
  <si>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</si>
  <si>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</si>
  <si>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</si>
  <si>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</si>
  <si>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</si>
  <si>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</si>
  <si>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</si>
  <si>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</si>
  <si>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</si>
  <si>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</si>
  <si>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</si>
  <si>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</si>
  <si>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</si>
  <si>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</si>
  <si>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</si>
  <si>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</si>
  <si>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</si>
  <si>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</si>
  <si>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</si>
  <si>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</si>
  <si>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</si>
  <si>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</si>
  <si>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</si>
  <si>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</si>
  <si>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</si>
  <si>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</si>
  <si>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</si>
  <si>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</si>
  <si>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</si>
  <si>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</si>
  <si>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</si>
  <si>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</si>
  <si>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</si>
  <si>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</si>
  <si>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</si>
  <si>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</si>
  <si>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</si>
  <si>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</si>
  <si>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</si>
  <si>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</si>
  <si>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</si>
  <si>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</si>
  <si>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</si>
  <si>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</si>
  <si>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</si>
  <si>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</si>
  <si>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</si>
  <si>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</si>
  <si>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</si>
  <si>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</si>
  <si>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</si>
  <si>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</si>
  <si>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</si>
  <si>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</si>
  <si>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</si>
  <si>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</si>
  <si>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</si>
  <si>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</si>
  <si>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</si>
  <si>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</si>
  <si>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</si>
  <si>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</si>
  <si>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</si>
  <si>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</si>
  <si>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</si>
  <si>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</si>
  <si>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</si>
  <si>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</si>
  <si>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</si>
  <si>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</si>
  <si>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</si>
  <si>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</si>
  <si>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</si>
  <si>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</si>
  <si>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</si>
  <si>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</si>
  <si>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</si>
  <si>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</si>
  <si>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</si>
  <si>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</si>
  <si>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</si>
  <si>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</si>
  <si>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</si>
  <si>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</si>
  <si>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</si>
  <si>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</si>
  <si>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</si>
  <si>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</si>
  <si>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</si>
  <si>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</si>
  <si>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</si>
  <si>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</si>
  <si>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</si>
  <si>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</si>
  <si>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</si>
  <si>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</si>
  <si>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</si>
  <si>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</si>
  <si>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</si>
  <si>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</si>
  <si>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</si>
  <si>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</si>
  <si>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</si>
  <si>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</si>
  <si>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</si>
  <si>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</si>
  <si>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</si>
  <si>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</si>
  <si>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</si>
  <si>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</si>
  <si>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</si>
  <si>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</si>
  <si>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</si>
  <si>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</si>
  <si>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</si>
  <si>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</si>
  <si>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</si>
  <si>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</si>
  <si>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</si>
  <si>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</si>
  <si>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</si>
  <si>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</si>
  <si>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</si>
  <si>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</si>
  <si>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</si>
  <si>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</si>
  <si>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</si>
  <si>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</si>
  <si>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</si>
  <si>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</si>
  <si>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</si>
  <si>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</si>
  <si>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</si>
  <si>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</si>
  <si>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</si>
  <si>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</si>
  <si>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</si>
  <si>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</si>
  <si>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</si>
  <si>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</si>
  <si>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</si>
  <si>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</si>
  <si>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</si>
  <si>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</si>
  <si>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</si>
  <si>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</si>
  <si>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</si>
  <si>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</si>
  <si>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</si>
  <si>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</si>
  <si>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</si>
  <si>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</si>
  <si>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</si>
  <si>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</si>
  <si>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</si>
  <si>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</si>
  <si>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</si>
  <si>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</si>
  <si>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</si>
  <si>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</si>
  <si>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</si>
  <si>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</si>
  <si>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</si>
  <si>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</si>
  <si>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</si>
  <si>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</si>
  <si>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</si>
  <si>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</si>
  <si>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</si>
  <si>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</si>
  <si>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</si>
  <si>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</si>
  <si>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</si>
  <si>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</si>
  <si>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</si>
  <si>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</si>
  <si>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</si>
  <si>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</si>
  <si>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</si>
  <si>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</si>
  <si>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</si>
  <si>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</si>
  <si>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</si>
  <si>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</si>
  <si>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</si>
  <si>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</si>
  <si>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</si>
  <si>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</si>
  <si>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</si>
  <si>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</si>
  <si>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</si>
  <si>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</si>
  <si>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</si>
  <si>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</si>
  <si>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</si>
  <si>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</si>
  <si>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</si>
  <si>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</si>
  <si>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</si>
  <si>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</si>
  <si>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</si>
  <si>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</si>
  <si>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</si>
  <si>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</si>
  <si>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</si>
  <si>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</si>
  <si>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</si>
  <si>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</si>
  <si>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</si>
  <si>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</si>
  <si>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</si>
  <si>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</si>
  <si>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</si>
  <si>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</si>
  <si>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</si>
  <si>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</si>
  <si>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</si>
  <si>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</si>
  <si>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</si>
  <si>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</si>
  <si>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</si>
  <si>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</si>
  <si>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</si>
  <si>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</si>
  <si>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</si>
  <si>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</si>
  <si>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</si>
  <si>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</si>
  <si>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</si>
  <si>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</si>
  <si>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</si>
  <si>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</si>
  <si>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</si>
  <si>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</si>
  <si>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</si>
  <si>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</si>
  <si>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</si>
  <si>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</si>
  <si>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</si>
  <si>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</si>
  <si>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</si>
  <si>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</si>
  <si>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</si>
  <si>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</si>
  <si>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</si>
  <si>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</si>
  <si>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</si>
  <si>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</si>
  <si>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</si>
  <si>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</si>
  <si>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</si>
  <si>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</si>
  <si>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</si>
  <si>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</si>
  <si>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</si>
  <si>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</si>
  <si>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</si>
  <si>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</si>
  <si>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</si>
  <si>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</si>
  <si>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</si>
  <si>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</si>
  <si>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</si>
  <si>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</si>
  <si>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</si>
  <si>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</si>
  <si>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</si>
  <si>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</si>
  <si>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</si>
  <si>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</si>
  <si>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</si>
  <si>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</si>
  <si>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</si>
  <si>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</si>
  <si>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</si>
  <si>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</si>
  <si>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</si>
  <si>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</si>
  <si>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</si>
  <si>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</si>
  <si>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</si>
  <si>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</si>
  <si>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</si>
  <si>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</si>
  <si>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</si>
  <si>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</si>
  <si>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</si>
  <si>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</si>
  <si>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</si>
  <si>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</si>
  <si>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</si>
  <si>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</si>
  <si>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</si>
  <si>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</si>
  <si>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</si>
  <si>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</si>
  <si>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</si>
  <si>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</si>
  <si>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</si>
  <si>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</si>
  <si>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</si>
  <si>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</si>
  <si>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</si>
  <si>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</si>
  <si>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</si>
  <si>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</si>
  <si>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</si>
  <si>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</si>
  <si>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</si>
  <si>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</si>
  <si>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</si>
  <si>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</si>
  <si>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</si>
  <si>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</si>
  <si>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</si>
  <si>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</si>
  <si>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</si>
  <si>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</si>
  <si>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</si>
  <si>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</si>
  <si>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</si>
  <si>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</si>
  <si>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</si>
  <si>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</si>
  <si>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</si>
  <si>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</si>
  <si>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</si>
  <si>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</si>
  <si>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</si>
  <si>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</si>
  <si>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</si>
  <si>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</si>
  <si>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</si>
  <si>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</si>
  <si>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</si>
  <si>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</si>
  <si>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</si>
  <si>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</si>
  <si>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</si>
  <si>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</si>
  <si>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</si>
  <si>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</si>
  <si>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</si>
  <si>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</si>
  <si>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</si>
  <si>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</si>
  <si>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</si>
  <si>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</si>
  <si>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</si>
  <si>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</si>
  <si>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</si>
  <si>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</si>
  <si>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</si>
  <si>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</si>
  <si>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</si>
  <si>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</si>
  <si>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</si>
  <si>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</si>
  <si>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</si>
  <si>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</si>
  <si>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</si>
  <si>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</si>
  <si>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</si>
  <si>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</si>
  <si>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</si>
  <si>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</si>
  <si>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</si>
  <si>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</si>
  <si>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</si>
  <si>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</si>
  <si>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</si>
  <si>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</si>
  <si>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</si>
  <si>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</si>
  <si>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</si>
  <si>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</si>
  <si>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</si>
  <si>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</si>
  <si>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</si>
  <si>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</si>
  <si>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</si>
  <si>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</si>
  <si>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</si>
  <si>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</si>
  <si>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</si>
  <si>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</si>
  <si>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</si>
  <si>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</si>
  <si>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</si>
  <si>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</si>
  <si>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</si>
  <si>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</si>
  <si>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</si>
  <si>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</si>
  <si>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</si>
  <si>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</si>
  <si>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</si>
  <si>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</si>
  <si>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</si>
  <si>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</si>
  <si>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</si>
  <si>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</si>
  <si>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</si>
  <si>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</si>
  <si>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</si>
  <si>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</si>
  <si>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</si>
  <si>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</si>
  <si>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</si>
  <si>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</si>
  <si>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</si>
  <si>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</si>
  <si>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</si>
  <si>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</si>
  <si>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</si>
  <si>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</si>
  <si>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</si>
  <si>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</si>
  <si>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</si>
  <si>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</si>
  <si>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</si>
  <si>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</si>
  <si>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</si>
  <si>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</si>
  <si>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</si>
  <si>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</si>
  <si>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</si>
  <si>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</si>
  <si>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</si>
  <si>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</si>
  <si>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</si>
  <si>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</si>
  <si>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</si>
  <si>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</si>
  <si>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</si>
  <si>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</si>
  <si>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</si>
  <si>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</si>
  <si>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</si>
  <si>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</si>
  <si>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</si>
  <si>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</si>
  <si>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</si>
  <si>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</si>
  <si>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</si>
  <si>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</si>
  <si>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</si>
  <si>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</si>
  <si>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</si>
  <si>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</si>
  <si>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</si>
  <si>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</si>
  <si>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</si>
  <si>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</si>
  <si>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</si>
  <si>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</si>
  <si>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</si>
  <si>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</si>
  <si>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</si>
  <si>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</si>
  <si>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</si>
  <si>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</si>
  <si>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</si>
  <si>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</si>
  <si>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</si>
  <si>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</si>
  <si>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</si>
  <si>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</si>
  <si>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</si>
  <si>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</si>
  <si>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</si>
  <si>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</si>
  <si>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</si>
  <si>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</si>
  <si>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</si>
  <si>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</si>
  <si>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</si>
  <si>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</si>
  <si>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</si>
  <si>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</si>
  <si>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</si>
  <si>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</si>
  <si>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</si>
  <si>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</si>
  <si>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</si>
  <si>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</si>
  <si>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</si>
  <si>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</si>
  <si>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</si>
  <si>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</si>
  <si>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</si>
  <si>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</si>
  <si>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</si>
  <si>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</si>
  <si>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</si>
  <si>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</si>
  <si>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</si>
  <si>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</si>
  <si>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</si>
  <si>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</si>
  <si>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</si>
  <si>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</si>
  <si>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</si>
  <si>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</si>
  <si>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</si>
  <si>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</si>
  <si>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</si>
  <si>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</si>
  <si>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</si>
  <si>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</si>
  <si>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</si>
  <si>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</si>
  <si>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</si>
  <si>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</si>
  <si>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</si>
  <si>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</si>
  <si>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</si>
  <si>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</si>
  <si>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</si>
  <si>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</si>
  <si>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</si>
  <si>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</si>
  <si>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</si>
  <si>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</si>
  <si>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</si>
  <si>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</si>
  <si>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</si>
  <si>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</si>
  <si>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</si>
  <si>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</si>
  <si>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</si>
  <si>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</si>
  <si>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</si>
  <si>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</si>
  <si>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</si>
  <si>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</si>
  <si>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</si>
  <si>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</si>
  <si>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</si>
  <si>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</si>
  <si>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</si>
  <si>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</si>
  <si>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</si>
  <si>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</si>
  <si>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</si>
  <si>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</si>
  <si>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</si>
  <si>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</si>
  <si>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</si>
  <si>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</si>
  <si>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</si>
  <si>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</si>
  <si>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</si>
  <si>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</si>
  <si>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</si>
  <si>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</si>
  <si>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</si>
  <si>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</si>
  <si>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</si>
  <si>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</si>
  <si>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</si>
  <si>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</si>
  <si>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</si>
  <si>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</si>
  <si>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</si>
  <si>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</si>
  <si>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</si>
  <si>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</si>
  <si>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</si>
  <si>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</si>
  <si>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</si>
  <si>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</si>
  <si>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</si>
  <si>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</si>
  <si>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</si>
  <si>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</si>
  <si>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</si>
  <si>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</si>
  <si>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</si>
  <si>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</si>
  <si>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</si>
  <si>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</si>
  <si>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</si>
  <si>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</si>
  <si>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</si>
  <si>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</si>
  <si>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</si>
  <si>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</si>
  <si>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</si>
  <si>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</si>
  <si>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</si>
  <si>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</si>
  <si>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</si>
  <si>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</si>
  <si>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</si>
  <si>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</si>
  <si>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</si>
  <si>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</si>
  <si>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</si>
  <si>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</si>
  <si>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</si>
  <si>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</si>
  <si>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</si>
  <si>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</si>
  <si>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</si>
  <si>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</si>
  <si>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</si>
  <si>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</si>
  <si>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</si>
  <si>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</si>
  <si>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</si>
  <si>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</si>
  <si>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</si>
  <si>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</si>
  <si>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</si>
  <si>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</si>
  <si>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</si>
  <si>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</si>
  <si>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</si>
  <si>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</si>
  <si>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</si>
  <si>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</si>
  <si>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</si>
  <si>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</si>
  <si>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</si>
  <si>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</si>
  <si>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</si>
  <si>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</si>
  <si>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</si>
  <si>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</si>
  <si>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</si>
  <si>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</si>
  <si>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</si>
  <si>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</si>
  <si>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</si>
  <si>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</si>
  <si>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</si>
  <si>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</si>
  <si>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</si>
  <si>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</si>
  <si>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</si>
  <si>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</si>
  <si>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</si>
  <si>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</si>
  <si>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</si>
  <si>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</si>
  <si>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</si>
  <si>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</si>
  <si>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</si>
  <si>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</si>
  <si>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</si>
  <si>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</si>
  <si>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</si>
  <si>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</si>
  <si>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</si>
  <si>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</si>
  <si>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</si>
  <si>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</si>
  <si>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</si>
  <si>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</si>
  <si>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</si>
  <si>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</si>
  <si>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</si>
  <si>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</si>
  <si>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</si>
  <si>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</si>
  <si>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</si>
  <si>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</si>
  <si>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</si>
  <si>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</si>
  <si>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</si>
  <si>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</si>
  <si>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</si>
  <si>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</si>
  <si>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</si>
  <si>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</si>
  <si>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</si>
  <si>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</si>
  <si>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</si>
  <si>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</si>
  <si>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</si>
  <si>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</si>
  <si>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</si>
  <si>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</si>
  <si>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</si>
  <si>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</si>
  <si>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</si>
  <si>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</si>
  <si>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</si>
  <si>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</si>
  <si>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</si>
  <si>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</si>
  <si>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</si>
  <si>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</si>
  <si>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</si>
  <si>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</si>
  <si>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</si>
  <si>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</si>
  <si>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</si>
  <si>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</si>
  <si>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</si>
  <si>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</si>
  <si>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</si>
  <si>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</si>
  <si>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</si>
  <si>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</si>
  <si>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</si>
  <si>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</si>
  <si>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</si>
  <si>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</si>
  <si>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</si>
  <si>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</si>
  <si>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</si>
  <si>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</si>
  <si>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</si>
  <si>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</si>
  <si>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</si>
  <si>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</si>
  <si>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</si>
  <si>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</si>
  <si>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</si>
  <si>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</si>
  <si>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</si>
  <si>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</si>
  <si>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</si>
  <si>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</si>
  <si>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</si>
  <si>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</si>
  <si>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</si>
  <si>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</si>
  <si>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</si>
  <si>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</si>
  <si>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</si>
  <si>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</si>
  <si>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</si>
  <si>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</si>
  <si>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</si>
  <si>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</si>
  <si>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</si>
  <si>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</si>
  <si>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</si>
  <si>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</si>
  <si>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</si>
  <si>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</si>
  <si>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</si>
  <si>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</si>
  <si>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</si>
  <si>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</si>
  <si>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</si>
  <si>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</si>
  <si>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</si>
  <si>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</si>
  <si>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</si>
  <si>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</si>
  <si>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</si>
  <si>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</si>
  <si>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</si>
  <si>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</si>
  <si>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</si>
  <si>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</si>
  <si>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</si>
  <si>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</si>
  <si>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</si>
  <si>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</si>
  <si>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</si>
  <si>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</si>
  <si>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</si>
  <si>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</si>
  <si>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</si>
  <si>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</si>
  <si>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</si>
  <si>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</si>
  <si>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</si>
  <si>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</si>
  <si>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</si>
  <si>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</si>
  <si>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</si>
  <si>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</si>
  <si>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</si>
  <si>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</si>
  <si>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</si>
  <si>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</si>
  <si>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</si>
  <si>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</si>
  <si>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</si>
  <si>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</si>
  <si>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</si>
  <si>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</si>
  <si>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</si>
  <si>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</si>
  <si>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</si>
  <si>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</si>
  <si>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</si>
  <si>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</si>
  <si>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</si>
  <si>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</si>
  <si>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</si>
  <si>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</si>
  <si>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</si>
  <si>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</si>
  <si>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</si>
  <si>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</si>
  <si>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</si>
  <si>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</si>
  <si>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</si>
  <si>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</si>
  <si>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</si>
  <si>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</si>
  <si>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</si>
  <si>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</si>
  <si>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</si>
  <si>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</si>
  <si>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</si>
  <si>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</si>
  <si>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</si>
  <si>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</si>
  <si>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</si>
  <si>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</si>
  <si>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</si>
  <si>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</si>
  <si>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</si>
  <si>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</si>
  <si>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</si>
  <si>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</si>
  <si>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</si>
  <si>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</si>
  <si>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</si>
  <si>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</si>
  <si>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</si>
  <si>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</si>
  <si>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</si>
  <si>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</si>
  <si>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</si>
  <si>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</si>
  <si>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</si>
  <si>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</si>
  <si>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</si>
  <si>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</si>
  <si>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</si>
  <si>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</si>
  <si>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</si>
  <si>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</si>
  <si>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</si>
  <si>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</si>
  <si>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</si>
  <si>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</si>
  <si>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</si>
  <si>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</si>
  <si>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</si>
  <si>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</si>
  <si>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</si>
  <si>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</si>
  <si>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</si>
  <si>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</si>
  <si>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</si>
  <si>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</si>
  <si>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</si>
  <si>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</si>
  <si>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</si>
  <si>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</si>
  <si>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</si>
  <si>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</si>
  <si>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</si>
  <si>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</si>
  <si>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</si>
  <si>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</si>
  <si>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</si>
  <si>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</si>
  <si>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</si>
  <si>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</si>
  <si>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</si>
  <si>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</si>
  <si>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</si>
  <si>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</si>
  <si>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</si>
  <si>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</si>
  <si>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</si>
  <si>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</si>
  <si>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</si>
  <si>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</si>
  <si>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</si>
  <si>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</si>
  <si>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</si>
  <si>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</si>
  <si>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</si>
  <si>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</si>
  <si>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</si>
  <si>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</si>
  <si>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</si>
  <si>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</si>
  <si>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</si>
  <si>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</si>
  <si>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</si>
  <si>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</si>
  <si>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</si>
  <si>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</si>
  <si>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</si>
  <si>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</si>
  <si>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</si>
  <si>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</si>
  <si>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</si>
  <si>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</si>
  <si>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</si>
  <si>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</si>
  <si>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</si>
  <si>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</si>
  <si>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</si>
  <si>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</si>
  <si>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</si>
  <si>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</si>
  <si>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</si>
  <si>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</si>
  <si>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</si>
  <si>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</si>
  <si>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</si>
  <si>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</si>
  <si>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</si>
  <si>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</si>
  <si>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</si>
  <si>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</si>
  <si>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</si>
  <si>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</si>
  <si>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</si>
  <si>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</si>
  <si>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</si>
  <si>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</si>
  <si>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</si>
  <si>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</si>
  <si>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</si>
  <si>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</si>
  <si>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</si>
  <si>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</si>
  <si>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</si>
  <si>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</si>
  <si>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</si>
  <si>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</si>
  <si>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</si>
  <si>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</si>
  <si>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</si>
  <si>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</si>
  <si>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</si>
  <si>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</si>
  <si>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</si>
  <si>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</si>
  <si>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</si>
  <si>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</si>
  <si>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</si>
  <si>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</si>
  <si>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</si>
  <si>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</si>
  <si>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</si>
  <si>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</si>
  <si>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</si>
  <si>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</si>
  <si>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</si>
  <si>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</si>
  <si>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</si>
  <si>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</si>
  <si>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</si>
  <si>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</si>
  <si>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</si>
  <si>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</si>
  <si>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</si>
  <si>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</si>
  <si>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</si>
  <si>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</si>
  <si>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</si>
  <si>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</si>
  <si>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</si>
  <si>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</si>
  <si>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</si>
  <si>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</si>
  <si>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</si>
  <si>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</si>
  <si>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</si>
  <si>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</si>
  <si>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</si>
  <si>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</si>
  <si>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</si>
  <si>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</si>
  <si>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</si>
  <si>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</si>
  <si>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</si>
  <si>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</si>
  <si>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</si>
  <si>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</si>
  <si>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</si>
  <si>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</si>
  <si>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</si>
  <si>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</si>
  <si>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</si>
  <si>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</si>
  <si>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</si>
  <si>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</si>
  <si>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</si>
  <si>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</si>
  <si>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</si>
  <si>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</si>
  <si>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</si>
  <si>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</si>
  <si>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</si>
  <si>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</si>
  <si>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</si>
  <si>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</si>
  <si>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</si>
  <si>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</si>
  <si>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</si>
  <si>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</si>
  <si>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</si>
  <si>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</si>
  <si>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</si>
  <si>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</si>
  <si>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</si>
  <si>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</si>
  <si>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</si>
  <si>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</si>
  <si>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</si>
  <si>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</si>
  <si>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</si>
  <si>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</si>
  <si>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</si>
  <si>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</si>
  <si>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</si>
  <si>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</si>
  <si>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</si>
  <si>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</si>
  <si>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</si>
  <si>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</si>
  <si>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</si>
  <si>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</si>
  <si>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</si>
  <si>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</si>
  <si>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</si>
  <si>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</si>
  <si>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</si>
  <si>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</si>
  <si>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</si>
  <si>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</si>
  <si>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</si>
  <si>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</si>
  <si>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</si>
  <si>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</si>
  <si>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</si>
  <si>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</si>
  <si>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</si>
  <si>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</si>
  <si>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</si>
  <si>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</si>
  <si>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</si>
  <si>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</si>
  <si>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</si>
  <si>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</si>
  <si>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</si>
  <si>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</si>
  <si>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</si>
  <si>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</si>
  <si>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</si>
  <si>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</si>
  <si>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</si>
  <si>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</si>
  <si>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</si>
  <si>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</si>
  <si>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</si>
  <si>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</si>
  <si>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</si>
  <si>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</si>
  <si>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</si>
  <si>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</si>
  <si>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</si>
  <si>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</si>
  <si>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</si>
  <si>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</si>
  <si>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</si>
  <si>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</si>
  <si>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</si>
  <si>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</si>
  <si>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</si>
  <si>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</si>
  <si>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</si>
  <si>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</si>
  <si>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</si>
  <si>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</si>
  <si>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</si>
  <si>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</si>
  <si>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</si>
  <si>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</si>
  <si>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</si>
  <si>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</si>
  <si>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</si>
  <si>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</si>
  <si>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</si>
  <si>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</si>
  <si>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</si>
  <si>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</si>
  <si>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</si>
  <si>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</si>
  <si>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</si>
  <si>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</si>
  <si>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</si>
  <si>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</si>
  <si>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</si>
  <si>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</si>
  <si>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</si>
  <si>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</si>
  <si>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</si>
  <si>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</si>
  <si>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</si>
  <si>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</si>
  <si>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</si>
  <si>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</si>
  <si>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</si>
  <si>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</si>
  <si>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</si>
  <si>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</si>
  <si>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</si>
  <si>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</si>
  <si>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</si>
  <si>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</si>
  <si>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</si>
  <si>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</si>
  <si>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</si>
  <si>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</si>
  <si>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</si>
  <si>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</si>
  <si>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</si>
  <si>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</si>
  <si>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</si>
  <si>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</si>
  <si>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</si>
  <si>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</si>
  <si>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</si>
  <si>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</si>
  <si>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</si>
  <si>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</si>
  <si>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</si>
  <si>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</si>
  <si>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</si>
  <si>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</si>
  <si>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</si>
  <si>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</si>
  <si>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</si>
  <si>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</si>
  <si>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</si>
  <si>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</si>
  <si>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</si>
  <si>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</si>
  <si>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</si>
  <si>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</si>
  <si>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</si>
  <si>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</si>
  <si>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</si>
  <si>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</si>
  <si>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</si>
  <si>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</si>
  <si>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</si>
  <si>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</si>
  <si>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</si>
  <si>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</si>
  <si>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</si>
  <si>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</si>
  <si>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</si>
  <si>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</si>
  <si>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</si>
  <si>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</si>
  <si>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</si>
  <si>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</si>
  <si>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</si>
  <si>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</si>
  <si>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</si>
  <si>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</si>
  <si>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</si>
  <si>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</si>
  <si>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</si>
  <si>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</si>
  <si>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</si>
  <si>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</si>
  <si>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</si>
  <si>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</si>
  <si>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</si>
  <si>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</si>
  <si>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</si>
  <si>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</si>
  <si>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</si>
  <si>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</si>
  <si>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</si>
  <si>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</si>
  <si>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</si>
  <si>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</si>
  <si>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</si>
  <si>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</si>
  <si>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</si>
  <si>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</si>
  <si>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</si>
  <si>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</si>
  <si>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</si>
  <si>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</si>
  <si>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</si>
  <si>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</si>
  <si>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</si>
  <si>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</si>
  <si>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</si>
  <si>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</si>
  <si>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</si>
  <si>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</si>
  <si>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</si>
  <si>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</si>
  <si>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</si>
  <si>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</si>
  <si>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</si>
  <si>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</si>
  <si>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</si>
  <si>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</si>
  <si>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</si>
  <si>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</si>
  <si>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</si>
  <si>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</si>
  <si>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</si>
  <si>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</si>
  <si>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</si>
  <si>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</si>
  <si>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</si>
  <si>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</si>
  <si>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</si>
  <si>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</si>
  <si>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</si>
  <si>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</si>
  <si>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</si>
  <si>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</si>
  <si>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</si>
  <si>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</si>
  <si>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</si>
  <si>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</si>
  <si>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</si>
  <si>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</si>
  <si>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</si>
  <si>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</si>
  <si>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</si>
  <si>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</si>
  <si>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</si>
  <si>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</si>
  <si>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</si>
  <si>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</si>
  <si>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</si>
  <si>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</si>
  <si>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</si>
  <si>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</si>
  <si>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</si>
  <si>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</si>
  <si>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</si>
  <si>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</si>
  <si>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</si>
  <si>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</si>
  <si>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</si>
  <si>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</si>
  <si>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</si>
  <si>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</si>
  <si>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</si>
  <si>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</si>
  <si>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</si>
  <si>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</si>
  <si>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</si>
  <si>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</si>
  <si>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</si>
  <si>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</si>
  <si>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</si>
  <si>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</si>
  <si>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</si>
  <si>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</si>
  <si>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</si>
  <si>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</si>
  <si>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</si>
  <si>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</si>
  <si>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</si>
  <si>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</si>
  <si>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</si>
  <si>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</si>
  <si>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</si>
  <si>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</si>
  <si>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</si>
  <si>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</si>
  <si>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</si>
  <si>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</si>
  <si>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</si>
  <si>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</si>
  <si>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</si>
  <si>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</si>
  <si>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</si>
  <si>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</si>
  <si>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</si>
  <si>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</si>
  <si>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</si>
  <si>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</si>
  <si>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</si>
  <si>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</si>
  <si>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</si>
  <si>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</si>
  <si>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</si>
  <si>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</si>
  <si>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</si>
  <si>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</si>
  <si>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</si>
  <si>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</si>
  <si>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</si>
  <si>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</si>
  <si>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</si>
  <si>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</si>
  <si>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</si>
  <si>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</si>
  <si>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</si>
  <si>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</si>
  <si>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</si>
  <si>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</si>
  <si>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</si>
  <si>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</si>
  <si>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</si>
  <si>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</si>
  <si>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</si>
  <si>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</si>
  <si>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</si>
  <si>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</si>
  <si>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</si>
  <si>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</si>
  <si>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</si>
  <si>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</si>
  <si>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</si>
  <si>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</si>
  <si>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</si>
  <si>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</si>
  <si>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</si>
  <si>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</si>
  <si>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</si>
  <si>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</si>
  <si>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</si>
  <si>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</si>
  <si>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</si>
  <si>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</si>
  <si>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</si>
  <si>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</si>
  <si>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</si>
  <si>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</si>
  <si>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</si>
  <si>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</si>
  <si>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</si>
  <si>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</si>
  <si>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</si>
  <si>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</si>
  <si>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</si>
  <si>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</si>
  <si>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</si>
  <si>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</si>
  <si>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</si>
  <si>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</si>
  <si>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</si>
  <si>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</si>
  <si>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</si>
  <si>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</si>
  <si>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</si>
  <si>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</si>
  <si>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</si>
  <si>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</si>
  <si>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</si>
  <si>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</si>
  <si>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</si>
  <si>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</si>
  <si>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</si>
  <si>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</si>
  <si>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</si>
  <si>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</si>
  <si>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</si>
  <si>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</si>
  <si>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</si>
  <si>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</si>
  <si>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</si>
  <si>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</si>
  <si>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</si>
  <si>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</si>
  <si>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</si>
  <si>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</si>
  <si>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</si>
  <si>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</si>
  <si>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</si>
  <si>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</si>
  <si>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</si>
  <si>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</si>
  <si>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</si>
  <si>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</si>
  <si>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</si>
  <si>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</si>
  <si>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</si>
  <si>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</si>
  <si>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</si>
  <si>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</si>
  <si>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</si>
  <si>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</si>
  <si>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</si>
  <si>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</si>
  <si>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</si>
  <si>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</si>
  <si>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</si>
  <si>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</si>
  <si>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</si>
  <si>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</si>
  <si>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</si>
  <si>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</si>
  <si>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</si>
  <si>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</si>
  <si>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</si>
  <si>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</si>
  <si>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</si>
  <si>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</si>
  <si>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</si>
  <si>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</si>
  <si>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</si>
  <si>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</si>
  <si>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</si>
  <si>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</si>
  <si>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</si>
  <si>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</si>
  <si>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</si>
  <si>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</si>
  <si>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</si>
  <si>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</si>
  <si>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</si>
  <si>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</si>
  <si>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</si>
  <si>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</si>
  <si>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</si>
  <si>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</si>
  <si>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</si>
  <si>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</si>
  <si>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</si>
  <si>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</si>
  <si>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</si>
  <si>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</si>
  <si>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</si>
  <si>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</si>
  <si>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</si>
  <si>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</si>
  <si>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</si>
  <si>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</si>
  <si>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</si>
  <si>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</si>
  <si>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</si>
  <si>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</si>
  <si>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</si>
  <si>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</si>
  <si>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</si>
  <si>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</si>
  <si>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</si>
  <si>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</si>
  <si>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</si>
  <si>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</si>
  <si>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</si>
  <si>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</si>
  <si>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</si>
  <si>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</si>
  <si>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</si>
  <si>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</si>
  <si>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</si>
  <si>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</si>
  <si>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</si>
  <si>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</si>
  <si>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</si>
  <si>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</si>
  <si>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</si>
  <si>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</si>
  <si>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</si>
  <si>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</si>
  <si>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</si>
  <si>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</si>
  <si>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</si>
  <si>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</si>
  <si>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</si>
  <si>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</si>
  <si>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</si>
  <si>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</si>
  <si>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</si>
  <si>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</si>
  <si>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</si>
  <si>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</si>
  <si>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</si>
  <si>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</si>
  <si>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</si>
  <si>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</si>
  <si>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</si>
  <si>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</si>
  <si>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</si>
  <si>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</si>
  <si>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</si>
  <si>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</si>
  <si>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</si>
  <si>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</si>
  <si>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</si>
  <si>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</si>
  <si>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</si>
  <si>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</si>
  <si>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</si>
  <si>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</si>
  <si>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</si>
  <si>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</si>
  <si>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</si>
  <si>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</si>
  <si>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</si>
  <si>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</si>
  <si>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</si>
  <si>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</si>
  <si>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</si>
  <si>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</si>
  <si>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</si>
  <si>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</si>
  <si>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</si>
  <si>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</si>
  <si>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</si>
  <si>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</si>
  <si>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</si>
  <si>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</si>
  <si>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</si>
  <si>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</si>
  <si>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</si>
  <si>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</si>
  <si>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</si>
  <si>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</si>
  <si>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</si>
  <si>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</si>
  <si>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</si>
  <si>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</si>
  <si>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</si>
  <si>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</si>
  <si>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</si>
  <si>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</si>
  <si>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</si>
  <si>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</si>
  <si>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</si>
  <si>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</si>
  <si>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</si>
  <si>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</si>
  <si>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</si>
  <si>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</si>
  <si>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</si>
  <si>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</si>
  <si>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</si>
  <si>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</si>
  <si>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</si>
  <si>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</si>
  <si>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</si>
  <si>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</si>
  <si>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</si>
  <si>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</si>
  <si>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</si>
  <si>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</si>
  <si>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</si>
  <si>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</si>
  <si>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</si>
  <si>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</si>
  <si>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</si>
  <si>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</si>
  <si>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</si>
  <si>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</si>
  <si>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</si>
  <si>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</si>
  <si>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</si>
  <si>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</si>
  <si>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</si>
  <si>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</si>
  <si>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</si>
  <si>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</si>
  <si>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</si>
  <si>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</si>
  <si>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</si>
  <si>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</si>
  <si>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</si>
  <si>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</si>
  <si>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</si>
  <si>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</si>
  <si>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</si>
  <si>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</si>
  <si>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</si>
  <si>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</si>
  <si>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</si>
  <si>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</si>
  <si>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</si>
  <si>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</si>
  <si>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</si>
  <si>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</si>
  <si>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</si>
  <si>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</si>
  <si>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</si>
  <si>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</si>
  <si>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</si>
  <si>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</si>
  <si>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</si>
  <si>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</si>
  <si>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</si>
  <si>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</si>
  <si>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</si>
  <si>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</si>
  <si>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</si>
  <si>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</si>
  <si>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</si>
  <si>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</si>
  <si>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</si>
  <si>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</si>
  <si>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</si>
  <si>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</si>
  <si>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</si>
  <si>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</si>
  <si>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</si>
  <si>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</si>
  <si>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</si>
  <si>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</si>
  <si>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</si>
  <si>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</si>
  <si>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</si>
  <si>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</si>
  <si>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</si>
  <si>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</si>
  <si>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</si>
  <si>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</si>
  <si>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</si>
  <si>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</si>
  <si>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</si>
  <si>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</si>
  <si>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</si>
  <si>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</si>
  <si>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</si>
  <si>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</si>
  <si>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</si>
  <si>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</si>
  <si>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</si>
  <si>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</si>
  <si>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</si>
  <si>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</si>
  <si>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</si>
  <si>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</si>
  <si>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</si>
  <si>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</si>
  <si>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</si>
  <si>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</si>
  <si>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</si>
  <si>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</si>
  <si>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</si>
  <si>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</si>
  <si>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</si>
  <si>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</si>
  <si>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</si>
  <si>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</si>
  <si>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</si>
  <si>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</si>
  <si>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</si>
  <si>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</si>
  <si>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</si>
  <si>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</si>
  <si>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</si>
  <si>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</si>
  <si>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</si>
  <si>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</si>
  <si>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</si>
  <si>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</si>
  <si>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</si>
  <si>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</si>
  <si>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</si>
  <si>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</si>
  <si>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</si>
  <si>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</si>
  <si>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</si>
  <si>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</si>
  <si>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</si>
  <si>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</si>
  <si>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</si>
  <si>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</si>
  <si>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</si>
  <si>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</si>
  <si>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</si>
  <si>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</si>
  <si>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</si>
  <si>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</si>
  <si>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</si>
  <si>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</si>
  <si>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</si>
  <si>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</si>
  <si>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</si>
  <si>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</si>
  <si>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</si>
  <si>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</si>
  <si>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</si>
  <si>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</si>
  <si>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</si>
  <si>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</si>
  <si>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</si>
  <si>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</si>
  <si>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</si>
  <si>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</si>
  <si>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</si>
  <si>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</si>
  <si>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</si>
  <si>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</si>
  <si>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</si>
  <si>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</si>
  <si>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</si>
  <si>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</si>
  <si>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</si>
  <si>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</si>
  <si>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</si>
  <si>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</si>
  <si>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</si>
  <si>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</si>
  <si>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</si>
  <si>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</si>
  <si>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</si>
  <si>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</si>
  <si>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</si>
  <si>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</si>
  <si>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</si>
  <si>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</si>
  <si>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</si>
  <si>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</si>
  <si>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</si>
  <si>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</si>
  <si>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</si>
  <si>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</si>
  <si>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</si>
  <si>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</si>
  <si>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</si>
  <si>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</si>
  <si>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</si>
  <si>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</si>
  <si>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</si>
  <si>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</si>
  <si>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</si>
  <si>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</si>
  <si>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</si>
  <si>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</si>
  <si>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</si>
  <si>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</si>
  <si>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</si>
  <si>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</si>
  <si>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</si>
  <si>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</si>
  <si>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</si>
  <si>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</si>
  <si>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</si>
  <si>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</si>
  <si>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</si>
  <si>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</si>
  <si>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</si>
  <si>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</si>
  <si>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</si>
  <si>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</si>
  <si>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</si>
  <si>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</si>
  <si>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</si>
  <si>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</si>
  <si>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</si>
  <si>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</si>
  <si>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</si>
  <si>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</si>
  <si>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</si>
  <si>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</si>
  <si>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</si>
  <si>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</si>
  <si>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</si>
  <si>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</si>
  <si>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</si>
  <si>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</si>
  <si>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</si>
  <si>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</si>
  <si>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</si>
  <si>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</si>
  <si>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</si>
  <si>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</si>
  <si>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</si>
  <si>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</si>
  <si>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</si>
  <si>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</si>
  <si>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</si>
  <si>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</si>
  <si>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</si>
  <si>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</si>
  <si>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</si>
  <si>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</si>
  <si>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</si>
  <si>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</si>
  <si>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</si>
  <si>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</si>
  <si>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</si>
  <si>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</si>
  <si>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</si>
  <si>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</si>
  <si>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</si>
  <si>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</si>
  <si>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</si>
  <si>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</si>
  <si>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</si>
  <si>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</si>
  <si>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</si>
  <si>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</si>
  <si>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</si>
  <si>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</si>
  <si>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</si>
  <si>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</si>
  <si>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</si>
  <si>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</si>
  <si>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</si>
  <si>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</si>
  <si>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</si>
  <si>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</si>
  <si>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</si>
  <si>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</si>
  <si>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</si>
  <si>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</si>
  <si>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</si>
  <si>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</si>
  <si>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</si>
  <si>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</si>
  <si>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</si>
  <si>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</si>
  <si>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</si>
  <si>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</si>
  <si>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</si>
  <si>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</si>
  <si>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</si>
  <si>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</si>
  <si>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</si>
  <si>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</si>
  <si>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</si>
  <si>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</si>
  <si>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</si>
  <si>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</si>
  <si>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</si>
  <si>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</si>
  <si>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</si>
  <si>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</si>
  <si>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</si>
  <si>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</si>
  <si>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</si>
  <si>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</si>
  <si>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</si>
  <si>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</si>
  <si>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</si>
  <si>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</si>
  <si>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</si>
  <si>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</si>
  <si>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</si>
  <si>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</si>
  <si>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</si>
  <si>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</si>
  <si>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</si>
  <si>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</si>
  <si>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</si>
  <si>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</si>
  <si>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</si>
  <si>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</si>
  <si>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</si>
  <si>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</si>
  <si>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</si>
  <si>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</si>
  <si>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</si>
  <si>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</si>
  <si>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</si>
  <si>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</si>
  <si>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</si>
  <si>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</si>
  <si>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</si>
  <si>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</si>
  <si>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</si>
  <si>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</si>
  <si>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</si>
  <si>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</si>
  <si>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</si>
  <si>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</si>
  <si>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</si>
  <si>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</si>
  <si>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</si>
  <si>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</si>
  <si>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</si>
  <si>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</si>
  <si>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</si>
  <si>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</si>
  <si>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</si>
  <si>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</si>
  <si>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</si>
  <si>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</si>
  <si>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</si>
  <si>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</si>
  <si>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</si>
  <si>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</si>
  <si>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</si>
  <si>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</si>
  <si>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</si>
  <si>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</si>
  <si>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</si>
  <si>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</si>
  <si>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</si>
  <si>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</si>
  <si>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</si>
  <si>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</si>
  <si>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</si>
  <si>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</si>
  <si>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</si>
  <si>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</si>
  <si>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</si>
  <si>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</si>
  <si>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</si>
  <si>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</si>
  <si>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</si>
  <si>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</si>
  <si>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</si>
  <si>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</si>
  <si>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</si>
  <si>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</si>
  <si>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</si>
  <si>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</si>
  <si>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</si>
  <si>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</si>
  <si>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</si>
  <si>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</si>
  <si>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</si>
  <si>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</si>
  <si>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</si>
  <si>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</si>
  <si>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</si>
  <si>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</si>
  <si>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</si>
  <si>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</si>
  <si>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</si>
  <si>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</si>
  <si>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</si>
  <si>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</si>
  <si>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</si>
  <si>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</si>
  <si>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</si>
  <si>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</si>
  <si>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</si>
  <si>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</si>
  <si>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</si>
  <si>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</si>
  <si>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</si>
  <si>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</si>
  <si>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</si>
  <si>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</si>
  <si>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</si>
  <si>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</si>
  <si>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</si>
  <si>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</si>
  <si>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</si>
  <si>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</si>
  <si>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</si>
  <si>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</si>
  <si>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</si>
  <si>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</si>
  <si>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</si>
  <si>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</si>
  <si>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</si>
  <si>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</si>
  <si>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</si>
  <si>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</si>
  <si>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</si>
  <si>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</si>
  <si>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</si>
  <si>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</si>
  <si>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</si>
  <si>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</si>
  <si>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</si>
  <si>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</si>
  <si>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</si>
  <si>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</si>
  <si>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</si>
  <si>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</si>
  <si>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</si>
  <si>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</si>
  <si>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</si>
  <si>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</si>
  <si>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</si>
  <si>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</si>
  <si>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</si>
  <si>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</si>
  <si>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</si>
  <si>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</si>
  <si>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</si>
  <si>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</si>
  <si>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</si>
  <si>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</si>
  <si>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</si>
  <si>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</si>
  <si>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</si>
  <si>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</si>
  <si>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</si>
  <si>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</si>
  <si>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</si>
  <si>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</si>
  <si>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</si>
  <si>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</si>
  <si>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</si>
  <si>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</si>
  <si>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</si>
  <si>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</si>
  <si>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</si>
  <si>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</si>
  <si>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</si>
  <si>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</si>
  <si>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</si>
  <si>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</si>
  <si>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</si>
  <si>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</si>
  <si>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</si>
  <si>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</si>
  <si>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</si>
  <si>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</si>
  <si>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</si>
  <si>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</si>
  <si>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</si>
  <si>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</si>
  <si>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</si>
  <si>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</si>
  <si>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</si>
  <si>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</si>
  <si>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</si>
  <si>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</si>
  <si>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</si>
  <si>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</si>
  <si>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</si>
  <si>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</si>
  <si>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</si>
  <si>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</si>
  <si>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</si>
  <si>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</si>
  <si>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</si>
  <si>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</si>
  <si>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</si>
  <si>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</si>
  <si>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</si>
  <si>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</si>
  <si>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</si>
  <si>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</si>
  <si>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</si>
  <si>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</si>
  <si>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</si>
  <si>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</si>
  <si>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</si>
  <si>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</si>
  <si>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</si>
  <si>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</si>
  <si>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</si>
  <si>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</si>
  <si>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</si>
  <si>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</si>
  <si>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</si>
  <si>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</si>
  <si>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</si>
  <si>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</si>
  <si>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</si>
  <si>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</si>
  <si>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</si>
  <si>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</si>
  <si>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</si>
  <si>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</si>
  <si>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</si>
  <si>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</si>
  <si>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</si>
  <si>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</si>
  <si>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</si>
  <si>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</si>
  <si>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</si>
  <si>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</si>
  <si>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</si>
  <si>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</si>
  <si>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</si>
  <si>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</si>
  <si>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</si>
  <si>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</si>
  <si>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</si>
  <si>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</si>
  <si>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</si>
  <si>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</si>
  <si>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</si>
  <si>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</si>
  <si>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</si>
  <si>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</si>
  <si>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</si>
  <si>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</si>
  <si>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</si>
  <si>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</si>
  <si>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</si>
  <si>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</si>
  <si>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</si>
  <si>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</si>
  <si>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</si>
  <si>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</si>
  <si>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</si>
  <si>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</si>
  <si>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</si>
  <si>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</si>
  <si>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</si>
  <si>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</si>
  <si>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</si>
  <si>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</si>
  <si>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</si>
  <si>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</si>
  <si>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</si>
  <si>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</si>
  <si>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</si>
  <si>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</si>
  <si>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</si>
  <si>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</si>
  <si>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</si>
  <si>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</si>
  <si>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</si>
  <si>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</si>
  <si>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</si>
  <si>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</si>
  <si>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</si>
  <si>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</si>
  <si>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</si>
  <si>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</si>
  <si>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</si>
  <si>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</si>
  <si>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</si>
  <si>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</si>
  <si>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</si>
  <si>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</si>
  <si>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</si>
  <si>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</si>
  <si>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</si>
  <si>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</si>
  <si>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</si>
  <si>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</si>
  <si>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</si>
  <si>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</si>
  <si>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</si>
  <si>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</si>
  <si>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</si>
  <si>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</si>
  <si>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</si>
  <si>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</si>
  <si>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</si>
  <si>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</si>
  <si>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</si>
  <si>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</si>
  <si>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</si>
  <si>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</si>
  <si>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</si>
  <si>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</si>
  <si>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</si>
  <si>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</si>
  <si>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</si>
  <si>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</si>
  <si>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</si>
  <si>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</si>
  <si>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</si>
  <si>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</si>
  <si>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</si>
  <si>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</si>
  <si>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</si>
  <si>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</si>
  <si>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</si>
  <si>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</si>
  <si>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</si>
  <si>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</si>
  <si>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</si>
  <si>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</si>
  <si>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</si>
  <si>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</si>
  <si>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</si>
  <si>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</si>
  <si>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</si>
  <si>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</si>
  <si>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</si>
  <si>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</si>
  <si>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</si>
  <si>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</si>
  <si>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</si>
  <si>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</si>
  <si>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</si>
  <si>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</si>
  <si>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</si>
  <si>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</si>
  <si>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</si>
  <si>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</si>
  <si>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</si>
  <si>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</si>
  <si>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</si>
  <si>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</si>
  <si>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</si>
  <si>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</si>
  <si>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</si>
  <si>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</si>
  <si>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</si>
  <si>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</si>
  <si>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</si>
  <si>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</si>
  <si>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</si>
  <si>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</si>
  <si>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</si>
  <si>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</si>
  <si>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</si>
  <si>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</si>
  <si>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</si>
  <si>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</si>
  <si>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</si>
  <si>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</si>
  <si>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</si>
  <si>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</si>
  <si>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</si>
  <si>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</si>
  <si>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</si>
  <si>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</si>
  <si>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</si>
  <si>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</si>
  <si>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</si>
  <si>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</si>
  <si>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</si>
  <si>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</si>
  <si>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</si>
  <si>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</si>
  <si>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</si>
  <si>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</si>
  <si>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</si>
  <si>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</si>
  <si>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</si>
  <si>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</si>
  <si>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</si>
  <si>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</si>
  <si>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</si>
  <si>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</si>
  <si>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</si>
  <si>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</si>
  <si>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</si>
  <si>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</si>
  <si>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</si>
  <si>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</si>
  <si>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</si>
  <si>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</si>
  <si>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</si>
  <si>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</si>
  <si>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</si>
  <si>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</si>
  <si>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</si>
  <si>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</si>
  <si>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</si>
  <si>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</si>
  <si>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</si>
  <si>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</si>
  <si>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</si>
  <si>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</si>
  <si>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</si>
  <si>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</si>
  <si>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</si>
  <si>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</si>
  <si>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</si>
  <si>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</si>
  <si>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</si>
  <si>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</si>
  <si>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</si>
  <si>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</si>
  <si>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</si>
  <si>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</si>
  <si>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</si>
  <si>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</si>
  <si>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</si>
  <si>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</si>
  <si>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</si>
  <si>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</si>
  <si>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</si>
  <si>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</si>
  <si>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</si>
  <si>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</si>
  <si>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</si>
  <si>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</si>
  <si>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</si>
  <si>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</si>
  <si>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</si>
  <si>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</si>
  <si>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</si>
  <si>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</si>
  <si>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</si>
  <si>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</si>
  <si>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</si>
  <si>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</si>
  <si>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</si>
  <si>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</si>
  <si>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</si>
  <si>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</si>
  <si>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</si>
  <si>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</si>
  <si>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</si>
  <si>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</si>
  <si>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</si>
  <si>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</si>
  <si>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</si>
  <si>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</si>
  <si>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</si>
  <si>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</si>
  <si>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</si>
  <si>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</si>
  <si>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</si>
  <si>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</si>
  <si>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</si>
  <si>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</si>
  <si>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</si>
  <si>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</si>
  <si>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</si>
  <si>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</si>
  <si>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</si>
  <si>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</si>
  <si>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</si>
  <si>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</si>
  <si>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</si>
  <si>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</si>
  <si>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</si>
  <si>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</si>
  <si>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</si>
  <si>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</si>
  <si>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</si>
  <si>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</si>
  <si>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</si>
  <si>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</si>
  <si>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</si>
  <si>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</si>
  <si>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</si>
  <si>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</si>
  <si>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</si>
  <si>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</si>
  <si>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</si>
  <si>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</si>
  <si>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</si>
  <si>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</si>
  <si>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</si>
  <si>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</si>
  <si>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</si>
  <si>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</si>
  <si>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</si>
  <si>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</si>
  <si>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</si>
  <si>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</si>
  <si>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</si>
  <si>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</si>
  <si>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</si>
  <si>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</si>
  <si>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</si>
  <si>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</si>
  <si>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</si>
  <si>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</si>
  <si>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</si>
  <si>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</si>
  <si>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</si>
  <si>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</si>
  <si>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</si>
  <si>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</si>
  <si>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</si>
  <si>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</si>
  <si>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</si>
  <si>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</si>
  <si>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</si>
  <si>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</si>
  <si>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</si>
  <si>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</si>
  <si>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</si>
  <si>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</si>
  <si>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</si>
  <si>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</si>
  <si>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</si>
  <si>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</si>
  <si>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</si>
  <si>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</si>
  <si>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</si>
  <si>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</si>
  <si>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</si>
  <si>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</si>
  <si>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</si>
  <si>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</si>
  <si>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</si>
  <si>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</si>
  <si>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</si>
  <si>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</si>
  <si>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</si>
  <si>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</si>
  <si>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</si>
  <si>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</si>
  <si>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</si>
  <si>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</si>
  <si>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</si>
  <si>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</si>
  <si>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</si>
  <si>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</si>
  <si>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</si>
  <si>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</si>
  <si>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</si>
  <si>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</si>
  <si>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</si>
  <si>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</si>
  <si>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</si>
  <si>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</si>
  <si>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</si>
  <si>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</si>
  <si>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</si>
  <si>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</si>
  <si>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</si>
  <si>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</si>
  <si>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</si>
  <si>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</si>
  <si>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</si>
  <si>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</si>
  <si>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</si>
  <si>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</si>
  <si>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</si>
  <si>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</si>
  <si>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</si>
  <si>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</si>
  <si>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</si>
  <si>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</si>
  <si>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</si>
  <si>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</si>
  <si>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</si>
  <si>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</si>
  <si>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</si>
  <si>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</si>
  <si>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</si>
  <si>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</si>
  <si>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</si>
  <si>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</si>
  <si>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</si>
  <si>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</si>
  <si>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</si>
  <si>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</si>
  <si>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</si>
  <si>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</si>
  <si>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</si>
  <si>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</si>
  <si>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</si>
  <si>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</si>
  <si>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</si>
  <si>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</si>
  <si>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</si>
  <si>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</si>
  <si>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</si>
  <si>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</si>
  <si>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</si>
  <si>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</si>
  <si>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</si>
  <si>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</si>
  <si>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</si>
  <si>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</si>
  <si>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</si>
  <si>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</si>
  <si>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</si>
  <si>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</si>
  <si>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</si>
  <si>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</si>
  <si>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</si>
  <si>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</si>
  <si>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</si>
  <si>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</si>
  <si>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</si>
  <si>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</si>
  <si>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</si>
  <si>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</si>
  <si>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</si>
  <si>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</si>
  <si>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PCM-20251003-00000830</t>
  </si>
  <si>
    <t xml:space="preserve">EM team at site TS </t>
  </si>
  <si>
    <t>PCM-20251003-00000831</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</si>
  <si>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</si>
  <si>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</si>
  <si>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</si>
  <si>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</si>
  <si>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</si>
  <si>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</si>
  <si>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</si>
  <si>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</si>
  <si>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</si>
  <si>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</si>
  <si>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</si>
  <si>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</si>
  <si>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</si>
  <si>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</si>
  <si>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</si>
  <si>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</si>
  <si>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</si>
  <si>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</si>
  <si>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</si>
  <si>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</si>
  <si>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</si>
  <si>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</si>
  <si>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</si>
  <si>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</si>
  <si>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</si>
  <si>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</si>
  <si>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</si>
  <si>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</si>
  <si>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</si>
  <si>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</si>
  <si>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</si>
  <si>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</si>
  <si>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</si>
  <si>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</si>
  <si>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</si>
  <si>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</si>
  <si>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</si>
  <si>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</si>
  <si>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</si>
  <si>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</si>
  <si>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</si>
  <si>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</si>
  <si>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</si>
  <si>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</si>
  <si>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</si>
  <si>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</si>
  <si>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</si>
  <si>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</si>
  <si>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</si>
  <si>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</si>
  <si>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</si>
  <si>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</si>
  <si>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</si>
  <si>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</si>
  <si>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</si>
  <si>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</si>
  <si>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</si>
  <si>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</si>
  <si>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</si>
  <si>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</si>
  <si>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</si>
  <si>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</si>
  <si>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</si>
  <si>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</si>
  <si>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</si>
  <si>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</si>
  <si>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</si>
  <si>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</si>
  <si>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</si>
  <si>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</si>
  <si>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</si>
  <si>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</si>
  <si>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</si>
  <si>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</si>
  <si>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</si>
  <si>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</si>
  <si>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</si>
  <si>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</si>
  <si>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</si>
  <si>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</si>
  <si>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</si>
  <si>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</si>
  <si>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</si>
  <si>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</si>
  <si>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</si>
  <si>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</si>
  <si>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</si>
  <si>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PCM-20251003-00000908</t>
  </si>
  <si>
    <t>ETA 90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</si>
  <si>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</si>
  <si>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</si>
  <si>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</si>
  <si>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</si>
  <si>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</si>
  <si>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PCM-20251003-00000687 </t>
  </si>
  <si>
    <t>EM team on the way need 20 Min</t>
  </si>
  <si>
    <t xml:space="preserve"> PCM-20251003-00000791 </t>
  </si>
  <si>
    <t>team out of coverage anther team dispatch  need 90 Min</t>
  </si>
  <si>
    <t xml:space="preserve"> PCM-20251003-00000783 </t>
  </si>
  <si>
    <t>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</si>
  <si>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</si>
  <si>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</si>
  <si>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</si>
  <si>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</si>
  <si>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</si>
  <si>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</si>
  <si>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</si>
  <si>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</si>
  <si>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</si>
  <si>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PCM-20251003-00000721</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</si>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</sst>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6" totalsRowShown="0" headerRowDxfId="174" dataDxfId="173" headerRowBorderDxfId="171" tableBorderDxfId="172" totalsRowBorderDxfId="170">
  <autoFilter ref="A1:L5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6">
    <sortCondition ref="H1:H5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4" totalsRowShown="0" headerRowDxfId="157" dataDxfId="156" headerRowBorderDxfId="154" tableBorderDxfId="155" totalsRowBorderDxfId="153">
  <autoFilter ref="A1:CJ3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 totalsRowShown="0" headerRowDxfId="48" dataDxfId="47" headerRowBorderDxfId="45" tableBorderDxfId="46" totalsRowBorderDxfId="44">
  <autoFilter ref="A1:L4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6" totalsRowShown="0" headerRowDxfId="15" dataDxfId="14" headerRowBorderDxfId="12" tableBorderDxfId="13">
  <autoFilter ref="A1:L3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6"/>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270.66107916666806</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8251</v>
      </c>
      <c r="E3" s="65" t="s">
        <v>38964</v>
      </c>
      <c r="F3" s="142">
        <v>45933.53224537037</v>
      </c>
      <c r="G3" s="67">
        <f ca="1">IFERROR(NOW()-F3,"")</f>
        <v>7.7259722223971039E-2</v>
      </c>
      <c r="H3" s="68">
        <v>45933.522499999999</v>
      </c>
      <c r="I3" s="73" t="str">
        <f>IFERROR(VLOOKUP(D3,DB!A:F,6,0),"")</f>
        <v>Generator-SG</v>
      </c>
      <c r="J3" s="73" t="str">
        <f>IFERROR(VLOOKUP(D3,DB!A:G,7,0),"")</f>
        <v>Dead</v>
      </c>
      <c r="K3" s="69" t="s">
        <v>38967</v>
      </c>
      <c r="L3" s="70" t="str">
        <f>IFERROR(VLOOKUP(D3,DB!A:I,9,0),"")</f>
        <v>Latis</v>
      </c>
    </row>
    <row r="4" spans="1:12" ht="15" customHeight="1">
      <c r="A4" s="63" t="s">
        <v>38968</v>
      </c>
      <c r="B4" s="73" t="str">
        <f>IFERROR(VLOOKUP(D4,DB!A:K,11,0),"")</f>
        <v>R1</v>
      </c>
      <c r="C4" s="64">
        <v>1</v>
      </c>
      <c r="D4" s="64" t="s">
        <v>21564</v>
      </c>
      <c r="E4" s="65" t="s">
        <v>38964</v>
      </c>
      <c r="F4" s="66">
        <v>45933.532997685186</v>
      </c>
      <c r="G4" s="67">
        <f ca="1">IFERROR(NOW()-F4,"")</f>
        <v>7.6507407407916617E-2</v>
      </c>
      <c r="H4" s="68">
        <v>45933.527407407404</v>
      </c>
      <c r="I4" s="73" t="str">
        <f>IFERROR(VLOOKUP(D4,DB!A:F,6,0),"")</f>
        <v>Generator-SG</v>
      </c>
      <c r="J4" s="73" t="str">
        <f>IFERROR(VLOOKUP(D4,DB!A:G,7,0),"")</f>
        <v>Dead</v>
      </c>
      <c r="K4" s="69" t="s">
        <v>38969</v>
      </c>
      <c r="L4" s="70" t="str">
        <f>IFERROR(VLOOKUP(D4,DB!A:I,9,0),"")</f>
        <v>Latis</v>
      </c>
    </row>
    <row r="5" spans="1:12" ht="15" customHeight="1">
      <c r="A5" s="63"/>
      <c r="B5" s="73" t="str">
        <f>IFERROR(VLOOKUP(D5,DB!A:K,11,0),"")</f>
        <v/>
      </c>
      <c r="C5" s="64"/>
      <c r="D5" s="64"/>
      <c r="E5" s="65"/>
      <c r="F5" s="66"/>
      <c r="G5" s="67">
        <f ca="1">IFERROR(NOW()-F5,"")</f>
        <v>45933.609505092594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45933.609505092594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45933.609505092594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45933.609505092594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45933.609505092594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45933.609505092594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45933.609505092594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45933.609505092594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45933.609505092594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45933.609505092594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45933.609505092594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45933.609505092594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45933.609505092594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45933.609505092594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45933.609505092594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45933.609505092594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45933.609505092594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45933.609505092594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45933.609505092594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45933.609505092594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45933.609505092594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45933.609505092594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45933.609505092594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45933.609505092594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45933.609505092594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45933.609505092594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45933.609505092594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45933.609505092594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45933.609505092594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45933.609505092594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45933.609505092594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45933.609505092594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45933.609505092594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45933.609505092594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45933.609505092594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45933.609505092594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45933.609505092594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45933.609505092594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45933.609505092594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45933.609505092594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45933.609505092594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45933.609505092594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45933.609505092594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45933.609505092594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45933.609505092594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45933.609505092594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45933.609505092594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45933.609505092594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45933.609505092594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45933.609505092594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45933.609505092594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45933.609505092594</v>
      </c>
      <c r="H56" s="68"/>
      <c r="I56" s="73" t="str">
        <f>IFERROR(VLOOKUP(D56,DB!A:F,6,0),"")</f>
        <v/>
      </c>
      <c r="J56" s="73" t="str">
        <f>IFERROR(VLOOKUP(D56,DB!A:G,7,0),"")</f>
        <v/>
      </c>
      <c r="K56" s="69"/>
      <c r="L56" s="70" t="str">
        <f>IFERROR(VLOOKUP(D56,DB!A:I,9,0),"")</f>
        <v/>
      </c>
    </row>
  </sheetData>
  <customSheetViews>
    <customSheetView guid="{F6042A99-DD27-4453-835D-0834D95730CC}" filter="1" showAutoFilter="1">
      <pageMargins left="0" right="0" top="0" bottom="0" header="0" footer="0"/>
      <autoFilter ref="B1:M1" xr:uid="{189811B2-4D04-4B34-82DD-F4D27B601CC0}"/>
    </customSheetView>
  </customSheetViews>
  <dataValidations count="2">
    <dataValidation allowBlank="1" showInputMessage="1" showErrorMessage="1" sqref="E1" xr:uid="{5DBA255D-CDD9-49FB-AD3C-AF70AB4EE696}"/>
    <dataValidation type="list" allowBlank="1" showInputMessage="1" showErrorMessage="1" sqref="E2:E5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4"/>
  <sheetViews>
    <sheetView workbookViewId="0">
      <selection activeCell="F6" sqref="F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39047</v>
      </c>
      <c r="F3" s="88">
        <v>45691.651782407411</v>
      </c>
      <c r="G3" s="89">
        <f ca="1">IFERROR(NOW()-F3,"-")</f>
        <v>241.9577226851834</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126.8824217592628</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108.60966712963273</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45933.609505092594</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45933.609505092594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45933.609505092594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45933.609505092594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75"/>
      <c r="E10" s="131"/>
      <c r="F10" s="132"/>
      <c r="G10" s="133">
        <f ca="1">IFERROR(NOW()-F10,"-")</f>
        <v>45933.609505092594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45933.609505092594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45933.609505092594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45933.609505092594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45933.609505092594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45933.609505092594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45933.609505092594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45933.609505092594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45933.609505092594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45933.609505092594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45933.609505092594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45933.609505092594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45933.609505092594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45933.609505092594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45933.609505092594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45933.609505092594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45933.609505092594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45933.609505092594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45933.609505092594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45933.609505092594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45933.609505092594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45933.609505092594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45933.609505092594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45933.609505092594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45933.609505092594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45933.609505092594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45933.609505092594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45933.609505092594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45933.609505092594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45933.609505092594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45933.609505092594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45933.609505092594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45933.609505092594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45933.609505092594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45933.609505092594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45933.609505092594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45933.609505092594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45933.609505092594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45933.609505092594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45933.609505092594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45933.609505092594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45933.609505092594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45933.609505092594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45933.609505092594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45933.609505092594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45933.609505092594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45933.609505092594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45933.609505092594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45933.609505092594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45933.609505092594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45933.609505092594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45933.609505092594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45933.609505092594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45933.609505092594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45933.609505092594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45933.609505092594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45933.609505092594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45933.609505092594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45933.609505092594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45933.609505092594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45933.609505092594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45933.609505092594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45933.609505092594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45933.609505092594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45933.609505092594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45933.609505092594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45933.609505092594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45933.609505092594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45933.609505092594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45933.609505092594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45933.609505092594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45933.609505092594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45933.609505092594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45933.609505092594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45933.609505092594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45933.609505092594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45933.609505092594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45933.609505092594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45933.609505092594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45933.609505092594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45933.609505092594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45933.609505092594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45933.609505092594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45933.609505092594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45933.609505092594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45933.609505092594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45933.609505092594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45933.609505092594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45933.609505092594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45933.609505092594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45933.609505092594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45933.609505092594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45933.609505092594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45933.609505092594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45933.609505092594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45933.609505092594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45933.609505092594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45933.609505092594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45933.609505092594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45933.609505092594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45933.609505092594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45933.609505092594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45933.609505092594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45933.609505092594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45933.609505092594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45933.609505092594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45933.609505092594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45933.609505092594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45933.609505092594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45933.609505092594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45933.609505092594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45933.609505092594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45933.609505092594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45933.609505092594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45933.609505092594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45933.609505092594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45933.609505092594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45933.609505092594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45933.609505092594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45933.609505092594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45933.609505092594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45933.609505092594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45933.609505092594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45933.609505092594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45933.609505092594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45933.609505092594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45933.609505092594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45933.609505092594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45933.609505092594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45933.609505092594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45933.609505092594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45933.609505092594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45933.609505092594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45933.609505092594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45933.609505092594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45933.609505092594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45933.609505092594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45933.609505092594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45933.609505092594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45933.609505092594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45933.609505092594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45933.609505092594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45933.609505092594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45933.609505092594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45933.609505092594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45933.609505092594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45933.609505092594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45933.609505092594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45933.609505092594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45933.609505092594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45933.609505092594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45933.609505092594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45933.609505092594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45933.609505092594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45933.609505092594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45933.609505092594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45933.609505092594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45933.609505092594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45933.609505092594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45933.609505092594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45933.609505092594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45933.609505092594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45933.609505092594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45933.609505092594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45933.609505092594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45933.609505092594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45933.609505092594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45933.609505092594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45933.609505092594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45933.609505092594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45933.609505092594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45933.609505092594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45933.609505092594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45933.609505092594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45933.609505092594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45933.609505092594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45933.609505092594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45933.609505092594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45933.609505092594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45933.609505092594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45933.609505092594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45933.609505092594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45933.609505092594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45933.609505092594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45933.609505092594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45933.609505092594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45933.609505092594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45933.609505092594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45933.609505092594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45933.609505092594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45933.609505092594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45933.609505092594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45933.609505092594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45933.609505092594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45933.609505092594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45933.609505092594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45933.609505092594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45933.609505092594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45933.609505092594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45933.609505092594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45933.609505092594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45933.609505092594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45933.609505092594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45933.609505092594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45933.609505092594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45933.609505092594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45933.609505092594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45933.609505092594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45933.609505092594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45933.609505092594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45933.609505092594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45933.609505092594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45933.609505092594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45933.609505092594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45933.609505092594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45933.609505092594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45933.609505092594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45933.609505092594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45933.609505092594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45933.609505092594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45933.609505092594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45933.609505092594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45933.609505092594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45933.609505092594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45933.609505092594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45933.609505092594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45933.609505092594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45933.609505092594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45933.609505092594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45933.609505092594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45933.609505092594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45933.609505092594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45933.609505092594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45933.609505092594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45933.609505092594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45933.609505092594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45933.609505092594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45933.609505092594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45933.609505092594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45933.609505092594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45933.609505092594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45933.609505092594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45933.609505092594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45933.609505092594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45933.609505092594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45933.609505092594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45933.609505092594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45933.609505092594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45933.609505092594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45933.609505092594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45933.609505092594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45933.609505092594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45933.609505092594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45933.609505092594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45933.609505092594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45933.609505092594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45933.609505092594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45933.609505092594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45933.609505092594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45933.609505092594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45933.609505092594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45933.609505092594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45933.609505092594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45933.609505092594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45933.609505092594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45933.609505092594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45933.609505092594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45933.609505092594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45933.609505092594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45933.609505092594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45933.609505092594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45933.609505092594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45933.609505092594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45933.609505092594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45933.609505092594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45933.609505092594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45933.609505092594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45933.609505092594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45933.609505092594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45933.609505092594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45933.609505092594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45933.609505092594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45933.609505092594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45933.609505092594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45933.609505092594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45933.609505092594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45933.609505092594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45933.609505092594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45933.609505092594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45933.609505092594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45933.609505092594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45933.609505092594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45933.609505092594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45933.609505092594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45933.609505092594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45933.609505092594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45933.609505092594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45933.609505092594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45933.609505092594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45933.609505092594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45933.609505092594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45933.609505092594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45933.609505092594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45933.609505092594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45933.609505092594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45933.609505092594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45933.609505092594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45933.609505092594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45933.609505092594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45933.609505092594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45933.609505092594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45933.609505092594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45933.609505092594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45933.609505092594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45933.609505092594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45933.609505092594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45933.609505092594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45933.609505092594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45933.609505092594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45933.609505092594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45933.609505092594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45933.609505092594</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45933.609505092594</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45933.609505092594</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45933.609505092594</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sheetData>
  <dataValidations count="2">
    <dataValidation allowBlank="1" showInputMessage="1" showErrorMessage="1" sqref="E1" xr:uid="{4D935161-CDD3-4592-B877-3FB59C99E142}"/>
    <dataValidation type="list" allowBlank="1" showInputMessage="1" showErrorMessage="1" sqref="E3:E3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39056</v>
      </c>
      <c r="B2" s="75" t="str">
        <f>IFERROR(VLOOKUP(D2,DB!A:K,11,0),"")</f>
        <v>R3</v>
      </c>
      <c r="C2" s="18">
        <v>1</v>
      </c>
      <c r="D2" s="75" t="s">
        <v>19735</v>
      </c>
      <c r="E2" s="18" t="s">
        <v>38964</v>
      </c>
      <c r="F2" s="20">
        <v>45933.576631944445</v>
      </c>
      <c r="G2" s="21">
        <f t="shared" ref="G2:G63" ca="1" si="0">IFERROR(NOW()-F2,"-")</f>
        <v>3.2873148149519693E-2</v>
      </c>
      <c r="H2" s="22">
        <v>45933.571608796294</v>
      </c>
      <c r="I2" s="19" t="str">
        <f>IFERROR(VLOOKUP(D2,DB!A:F,6,0),"")</f>
        <v>Generator-SG</v>
      </c>
      <c r="J2" s="18" t="str">
        <f>IFERROR(VLOOKUP(D2,DB!A:G,7,0),"")</f>
        <v>Weak</v>
      </c>
      <c r="K2" s="50" t="s">
        <v>39057</v>
      </c>
      <c r="L2" s="23" t="str">
        <f>IFERROR(VLOOKUP(D2,DB!A:I,9,0),"")</f>
        <v>Latis</v>
      </c>
    </row>
    <row r="3" spans="1:13" ht="15" customHeight="1">
      <c r="A3" s="19"/>
      <c r="B3" s="75" t="str">
        <f>IFERROR(VLOOKUP(D3,DB!A:K,11,0),"")</f>
        <v>R3</v>
      </c>
      <c r="C3" s="18"/>
      <c r="D3" s="75" t="s">
        <v>5164</v>
      </c>
      <c r="E3" s="18"/>
      <c r="F3" s="20"/>
      <c r="G3" s="21">
        <f t="shared" ca="1" si="0"/>
        <v>45933.609505092594</v>
      </c>
      <c r="H3" s="22"/>
      <c r="I3" s="19" t="str">
        <f>IFERROR(VLOOKUP(D3,DB!A:F,6,0),"")</f>
        <v>SCECO-Rental-Genset</v>
      </c>
      <c r="J3" s="18" t="str">
        <f>IFERROR(VLOOKUP(D3,DB!A:G,7,0),"")</f>
        <v>In progress</v>
      </c>
      <c r="K3" s="50"/>
      <c r="L3" s="23" t="str">
        <f>IFERROR(VLOOKUP(D3,DB!A:I,9,0),"")</f>
        <v>Zain</v>
      </c>
    </row>
    <row r="4" spans="1:13" ht="15" customHeight="1">
      <c r="A4" s="19"/>
      <c r="B4" s="75" t="str">
        <f>IFERROR(VLOOKUP(D4,DB!A:K,11,0),"")</f>
        <v>R3</v>
      </c>
      <c r="C4" s="18"/>
      <c r="D4" s="18" t="s">
        <v>5167</v>
      </c>
      <c r="E4" s="18"/>
      <c r="F4" s="20"/>
      <c r="G4" s="21">
        <f t="shared" ca="1" si="0"/>
        <v>45933.609505092594</v>
      </c>
      <c r="H4" s="22"/>
      <c r="I4" s="19" t="str">
        <f>IFERROR(VLOOKUP(D4,DB!A:F,6,0),"")</f>
        <v>Power Cube</v>
      </c>
      <c r="J4" s="18" t="str">
        <f>IFERROR(VLOOKUP(D4,DB!A:G,7,0),"")</f>
        <v>Good</v>
      </c>
      <c r="K4" s="50"/>
      <c r="L4" s="23" t="str">
        <f>IFERROR(VLOOKUP(D4,DB!A:I,9,0),"")</f>
        <v>Zain</v>
      </c>
    </row>
    <row r="5" spans="1:13" ht="15" customHeight="1">
      <c r="A5" s="19"/>
      <c r="B5" s="75" t="str">
        <f>IFERROR(VLOOKUP(D5,DB!A:K,11,0),"")</f>
        <v/>
      </c>
      <c r="C5" s="18"/>
      <c r="D5" s="18"/>
      <c r="E5" s="18"/>
      <c r="F5" s="20"/>
      <c r="G5" s="21">
        <f t="shared" ca="1" si="0"/>
        <v>45933.609505092594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45933.609505092594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45933.609505092594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45933.609505092594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45933.609505092594</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45933.609505092594</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45933.609505092594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45933.609505092594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45933.609505092594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45933.609505092594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45933.609505092594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45933.609505092594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45933.609505092594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45933.609505092594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45933.609505092594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45933.609505092594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45933.609505092594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45933.609505092594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45933.609505092594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45933.609505092594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45933.609505092594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45933.609505092594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45933.609505092594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45933.609505092594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45933.609505092594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45933.609505092594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45933.609505092594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45933.609505092594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45933.609505092594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45933.609505092594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45933.609505092594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45933.609505092594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45933.609505092594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45933.609505092594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45933.609505092594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45933.609505092594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45933.609505092594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45933.609505092594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45933.609505092594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45933.609505092594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45933.609505092594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45933.609505092594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45933.609505092594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45933.609505092594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45933.609505092594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45933.609505092594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45933.609505092594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45933.609505092594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45933.609505092594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45933.609505092594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45933.609505092594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45933.609505092594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45933.609505092594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45933.609505092594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45933.609505092594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45933.609505092594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45933.609505092594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45933.609505092594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45933.609505092594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45933.609505092594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45933.609505092594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45933.609505092594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45933.609505092594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45933.609505092594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45933.609505092594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45933.609505092594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45933.609505092594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45933.609505092594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45933.609505092594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45933.609505092594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45933.609505092594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45933.609505092594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45933.609505092594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45933.609505092594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45933.609505092594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45933.609505092594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45933.609505092594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45933.609505092594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45933.609505092594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45933.609505092594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45933.609505092594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45933.609505092594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45933.609505092594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45933.609505092594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45933.609505092594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45933.609505092594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45933.609505092594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45933.609505092594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45933.609505092594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45933.609505092594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45933.609505092594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45933.609505092594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45933.609505092594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45933.609505092594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45933.609505092594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45933.609505092594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45933.609505092594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45933.609505092594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45933.609505092594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45933.609505092594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45933.609505092594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45933.609505092594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45933.609505092594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45933.609505092594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45933.609505092594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45933.609505092594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45933.609505092594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45933.609505092594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45933.609505092594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45933.609505092594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45933.609505092594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45933.609505092594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45933.609505092594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45933.609505092594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45933.609505092594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45933.609505092594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45933.609505092594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45933.609505092594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45933.609505092594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45933.609505092594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45933.609505092594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45933.609505092594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45933.609505092594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45933.609505092594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45933.609505092594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45933.609505092594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45933.609505092594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45933.609505092594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45933.609505092594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45933.609505092594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45933.609505092594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45933.609505092594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45933.609505092594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45933.609505092594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45933.609505092594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45933.609505092594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45933.609505092594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45933.609505092594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45933.609505092594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45933.609505092594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45933.609505092594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45933.609505092594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45933.609505092594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45933.609505092594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45933.609505092594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45933.609505092594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45933.609505092594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45933.609505092594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45933.609505092594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45933.609505092594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45933.609505092594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45933.609505092594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45933.609505092594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45933.609505092594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45933.609505092594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45933.609505092594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45933.609505092594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45933.609505092594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45933.609505092594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45933.609505092594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45933.609505092594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45933.609505092594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45933.609505092594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45933.609505092594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45933.609505092594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45933.609505092594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45933.609505092594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45933.609505092594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45933.609505092594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45933.609505092594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45933.609505092594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45933.609505092594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45933.609505092594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45933.609505092594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45933.609505092594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45933.609505092594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45933.609505092594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45933.609505092594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45933.609505092594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45933.609505092594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45933.609505092594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45933.609505092594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45933.609505092594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45933.609505092594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45933.609505092594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45933.609505092594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45933.609505092594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45933.609505092594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45933.609505092594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45933.609505092594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45933.609505092594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45933.609505092594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45933.609505092594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45933.609505092594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45933.609505092594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45933.609505092594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45933.609505092594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45933.609505092594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45933.609505092594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45933.609505092594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45933.609505092594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45933.609505092594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45933.609505092594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45933.609505092594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45933.609505092594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45933.609505092594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45933.609505092594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45933.609505092594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45933.609505092594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45933.609505092594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45933.609505092594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45933.609505092594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45933.609505092594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45933.609505092594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45933.609505092594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45933.609505092594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45933.609505092594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45933.609505092594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45933.609505092594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45933.609505092594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45933.609505092594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45933.609505092594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45933.609505092594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45933.609505092594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45933.609505092594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45933.609505092594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45933.609505092594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45933.609505092594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45933.609505092594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45933.609505092594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45933.609505092594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45933.609505092594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45933.609505092594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45933.609505092594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45933.609505092594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45933.609505092594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45933.609505092594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45933.609505092594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45933.609505092594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45933.609505092594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45933.609505092594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45933.609505092594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45933.609505092594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45933.609505092594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45933.609505092594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45933.609505092594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45933.609505092594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45933.609505092594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45933.609505092594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45933.609505092594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45933.609505092594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45933.609505092594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45933.609505092594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45933.609505092594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45933.609505092594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45933.609505092594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45933.609505092594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45933.609505092594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45933.609505092594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45933.609505092594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45933.609505092594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45933.609505092594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45933.609505092594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45933.609505092594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45933.609505092594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45933.609505092594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45933.609505092594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45933.609505092594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45933.609505092594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45933.609505092594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45933.609505092594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45933.609505092594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45933.609505092594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45933.609505092594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45933.609505092594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45933.609505092594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45933.609505092594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45933.609505092594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45933.609505092594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45933.609505092594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45933.609505092594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45933.609505092594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45933.609505092594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45933.609505092594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45933.609505092594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45933.609505092594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45933.609505092594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45933.609505092594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45933.609505092594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45933.609505092594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45933.609505092594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45933.609505092594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45933.609505092594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45933.609505092594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45933.609505092594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45933.609505092594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45933.609505092594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45933.609505092594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45933.609505092594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45933.609505092594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45933.609505092594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45933.609505092594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45933.609505092594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45933.609505092594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45933.609505092594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45933.609505092594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45933.609505092594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45933.609505092594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45933.609505092594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45933.609505092594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45933.609505092594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45933.609505092594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45933.609505092594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45933.609505092594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45933.609505092594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45933.609505092594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45933.609505092594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45933.609505092594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45933.609505092594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45933.609505092594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45933.609505092594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45933.609505092594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45933.609505092594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45933.609505092594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45933.609505092594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45933.609505092594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45933.609505092594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45933.609505092594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45933.609505092594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45933.609505092594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45933.609505092594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45933.609505092594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45933.609505092594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45933.609505092594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45933.609505092594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45933.609505092594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45933.609505092594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45933.609505092594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45933.609505092594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45933.609505092594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45933.609505092594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45933.609505092594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45933.609505092594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45933.609505092594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45933.609505092594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45933.609505092594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45933.609505092594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45933.609505092594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45933.609505092594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45933.609505092594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45933.609505092594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45933.609505092594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45933.609505092594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45933.609505092594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45933.609505092594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45933.609505092594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45933.609505092594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45933.609505092594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45933.609505092594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45933.609505092594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45933.609505092594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45933.609505092594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45933.609505092594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45933.609505092594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45933.609505092594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45933.609505092594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45933.609505092594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45933.609505092594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45933.609505092594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45933.609505092594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45933.609505092594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45933.609505092594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45933.609505092594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45933.609505092594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45933.609505092594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45933.609505092594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45933.609505092594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45933.609505092594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45933.609505092594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45933.609505092594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45933.609505092594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45933.609505092594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45933.609505092594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45933.609505092594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45933.609505092594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45933.609505092594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45933.609505092594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45933.609505092594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45933.609505092594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45933.609505092594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45933.609505092594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45933.609505092594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45933.609505092594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45933.609505092594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45933.609505092594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45933.609505092594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45933.609505092594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45933.609505092594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45933.609505092594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45933.609505092594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45933.609505092594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45933.609505092594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45933.609505092594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45933.609505092594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45933.609505092594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45933.609505092594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45933.609505092594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45933.609505092594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45933.609505092594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45933.609505092594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45933.609505092594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45933.609505092594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45933.609505092594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45933.609505092594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45933.609505092594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45933.609505092594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45933.609505092594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45933.609505092594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45933.609505092594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45933.609505092594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45933.609505092594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45933.609505092594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45933.609505092594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45933.609505092594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45933.609505092594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45933.609505092594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45933.609505092594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45933.609505092594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45933.609505092594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45933.609505092594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45933.609505092594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45933.609505092594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45933.609505092594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45933.609505092594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45933.609505092594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45933.609505092594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45933.609505092594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45933.609505092594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45933.609505092594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45933.609505092594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45933.609505092594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45933.609505092594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45933.609505092594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45933.609505092594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45933.609505092594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45933.609505092594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45933.609505092594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45933.609505092594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45933.609505092594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45933.609505092594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45933.609505092594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45933.609505092594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45933.609505092594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45933.609505092594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45933.609505092594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45933.609505092594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45933.609505092594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45933.609505092594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45933.609505092594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45933.609505092594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45933.609505092594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45933.609505092594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45933.609505092594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45933.609505092594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45933.609505092594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45933.609505092594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45933.609505092594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45933.609505092594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45933.609505092594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45933.609505092594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45933.609505092594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45933.609505092594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45933.609505092594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45933.609505092594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45933.609505092594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45933.609505092594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45933.609505092594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45933.609505092594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45933.609505092594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45933.609505092594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45933.609505092594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45933.609505092594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45933.609505092594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45933.609505092594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45933.609505092594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45933.609505092594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45933.609505092594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45933.609505092594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45933.609505092594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45933.609505092594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45933.609505092594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45933.609505092594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45933.609505092594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45933.609505092594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45933.609505092594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45933.609505092594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45933.609505092594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45933.609505092594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45933.609505092594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45933.609505092594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45933.609505092594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45933.609505092594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45933.609505092594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45933.609505092594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45933.609505092594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45933.609505092594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45933.609505092594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45933.609505092594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45933.609505092594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45933.609505092594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45933.609505092594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45933.609505092594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45933.609505092594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45933.609505092594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45933.609505092594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45933.609505092594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45933.609505092594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45933.609505092594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45933.609505092594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45933.609505092594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45933.609505092594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45933.609505092594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45933.609505092594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45933.609505092594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45933.609505092594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45933.609505092594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45933.609505092594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45933.609505092594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45933.609505092594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45933.609505092594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45933.609505092594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45933.609505092594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45933.609505092594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45933.609505092594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45933.609505092594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45933.609505092594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45933.609505092594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45933.609505092594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45933.609505092594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45933.609505092594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45933.609505092594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45933.609505092594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45933.609505092594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45933.609505092594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45933.609505092594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45933.609505092594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45933.609505092594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45933.609505092594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45933.609505092594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45933.609505092594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45933.609505092594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45933.609505092594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45933.609505092594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45933.609505092594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45933.609505092594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45933.609505092594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45933.609505092594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45933.609505092594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45933.609505092594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45933.609505092594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45933.609505092594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45933.609505092594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45933.609505092594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45933.609505092594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45933.609505092594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45933.609505092594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45933.609505092594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45933.609505092594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45933.609505092594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45933.609505092594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45933.609505092594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45933.609505092594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45933.609505092594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45933.609505092594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45933.609505092594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45933.609505092594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45933.609505092594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45933.609505092594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45933.609505092594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45933.609505092594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45933.609505092594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45933.609505092594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45933.609505092594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45933.609505092594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45933.609505092594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45933.609505092594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45933.609505092594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45933.609505092594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45933.609505092594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45933.609505092594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45933.609505092594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45933.609505092594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45933.609505092594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45933.609505092594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45933.609505092594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45933.609505092594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45933.609505092594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45933.609505092594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45933.609505092594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45933.609505092594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45933.609505092594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45933.609505092594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45933.609505092594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45933.609505092594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45933.609505092594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45933.609505092594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45933.609505092594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45933.609505092594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45933.609505092594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45933.609505092594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45933.609505092594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45933.609505092594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45933.609505092594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45933.609505092594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45933.609505092594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45933.609505092594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45933.609505092594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45933.609505092594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45933.609505092594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45933.609505092594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45933.609505092594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45933.609505092594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45933.609505092594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45933.609505092594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45933.609505092594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45933.609505092594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45933.609505092594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45933.609505092594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45933.609505092594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45933.609505092594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45933.609505092594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45933.609505092594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45933.609505092594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45933.609505092594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45933.609505092594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45933.609505092594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45933.609505092594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45933.609505092594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45933.609505092594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45933.609505092594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45933.609505092594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45933.609505092594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45933.609505092594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45933.609505092594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45933.609505092594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45933.609505092594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45933.609505092594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45933.609505092594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45933.609505092594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45933.609505092594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45933.609505092594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45933.609505092594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45933.609505092594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45933.609505092594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45933.609505092594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45933.609505092594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45933.609505092594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45933.609505092594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45933.609505092594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45933.609505092594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45933.609505092594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45933.609505092594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45933.609505092594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45933.609505092594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45933.609505092594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45933.609505092594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45933.609505092594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45933.609505092594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45933.609505092594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45933.609505092594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45933.609505092594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45933.609505092594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45933.609505092594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45933.609505092594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45933.609505092594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45933.609505092594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45933.609505092594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45933.609505092594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45933.609505092594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45933.609505092594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45933.609505092594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45933.609505092594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45933.609505092594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45933.609505092594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45933.609505092594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45933.609505092594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45933.609505092594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45933.609505092594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45933.609505092594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45933.609505092594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45933.609505092594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45933.609505092594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45933.609505092594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45933.609505092594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45933.609505092594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45933.609505092594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45933.609505092594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45933.609505092594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45933.609505092594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45933.609505092594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45933.609505092594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45933.609505092594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45933.609505092594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45933.609505092594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45933.609505092594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45933.609505092594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45933.609505092594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45933.609505092594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45933.609505092594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45933.609505092594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45933.609505092594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45933.609505092594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45933.609505092594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45933.609505092594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45933.609505092594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45933.609505092594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45933.609505092594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45933.609505092594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45933.609505092594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45933.609505092594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45933.609505092594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45933.609505092594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45933.609505092594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45933.609505092594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45933.609505092594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45933.609505092594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45933.609505092594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45933.609505092594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45933.609505092594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45933.609505092594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45933.609505092594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45933.609505092594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45933.609505092594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45933.609505092594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45933.609505092594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45933.609505092594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45933.609505092594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45933.609505092594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45933.609505092594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45933.609505092594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45933.609505092594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45933.609505092594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45933.609505092594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45933.609505092594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45933.609505092594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45933.609505092594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45933.609505092594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45933.609505092594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45933.609505092594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45933.609505092594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45933.609505092594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45933.609505092594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45933.609505092594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45933.609505092594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45933.609505092594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45933.609505092594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45933.609505092594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45933.609505092594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45933.609505092594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45933.609505092594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45933.609505092594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45933.609505092594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45933.609505092594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45933.609505092594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45933.609505092594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45933.609505092594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45933.609505092594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45933.609505092594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45933.609505092594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45933.609505092594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45933.609505092594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45933.609505092594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45933.609505092594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45933.609505092594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45933.609505092594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45933.609505092594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45933.609505092594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45933.609505092594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45933.609505092594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45933.609505092594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45933.609505092594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45933.609505092594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45933.609505092594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45933.609505092594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45933.609505092594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45933.609505092594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45933.609505092594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45933.609505092594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45933.609505092594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45933.609505092594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45933.609505092594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45933.609505092594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45933.609505092594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45933.609505092594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45933.609505092594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45933.609505092594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45933.609505092594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45933.609505092594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45933.609505092594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45933.609505092594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45933.609505092594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45933.609505092594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45933.609505092594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45933.609505092594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45933.609505092594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45933.609505092594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45933.609505092594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45933.609505092594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45933.609505092594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45933.609505092594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45933.609505092594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45933.609505092594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45933.609505092594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45933.609505092594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45933.609505092594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45933.609505092594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45933.609505092594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45933.609505092594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45933.609505092594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45933.609505092594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45933.609505092594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45933.609505092594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45933.609505092594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45933.609505092594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45933.609505092594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45933.609505092594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45933.609505092594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45933.609505092594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45933.609505092594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45933.609505092594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45933.609505092594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45933.609505092594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45933.609505092594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45933.609505092594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45933.609505092594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45933.609505092594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45933.609505092594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45933.609505092594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45933.609505092594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45933.609505092594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45933.609505092594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45933.609505092594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45933.609505092594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45933.609505092594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45933.609505092594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45933.609505092594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45933.609505092594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45933.609505092594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45933.609505092594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45933.609505092594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45933.609505092594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45933.609505092594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45933.609505092594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45933.609505092594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45933.609505092594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45933.609505092594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45933.609505092594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45933.609505092594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45933.609505092594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45933.609505092594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45933.609505092594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45933.609505092594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45933.609505092594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45933.609505092594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45933.609505092594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45933.609505092594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45933.609505092594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45933.609505092594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45933.609505092594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45933.609505092594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45933.609505092594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45933.609505092594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45933.609505092594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45933.609505092594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45933.609505092594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45933.609505092594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45933.609505092594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45933.609505092594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45933.609505092594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45933.609505092594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45933.609505092594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45933.609505092594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45933.609505092594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45933.609505092594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45933.609505092594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45933.609505092594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45933.609505092594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45933.609505092594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45933.609505092594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45933.609505092594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45933.609505092594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45933.609505092594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45933.609505092594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45933.609505092594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45933.609505092594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45933.609505092594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45933.609505092594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45933.609505092594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45933.609505092594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45933.609505092594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45933.609505092594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45933.609505092594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45933.609505092594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45933.609505092594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45933.609505092594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45933.609505092594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45933.609505092594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45933.609505092594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45933.609505092594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45933.609505092594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45933.609505092594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45933.609505092594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45933.609505092594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45933.609505092594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45933.609505092594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45933.609505092594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45933.609505092594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45933.609505092594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45933.609505092594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45933.609505092594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45933.609505092594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45933.609505092594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45933.609505092594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45933.609505092594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45933.609505092594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45933.609505092594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45933.609505092594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45933.609505092594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45933.609505092594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45933.609505092594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45933.609505092594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45933.609505092594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45933.609505092594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45933.609505092594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45933.609505092594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45933.609505092594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45933.609505092594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45933.609505092594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45933.609505092594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45933.609505092594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45933.609505092594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45933.609505092594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45933.609505092594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45933.609505092594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45933.609505092594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45933.609505092594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45933.609505092594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45933.609505092594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45933.609505092594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45933.609505092594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45933.609505092594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45933.609505092594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45933.609505092594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45933.609505092594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45933.609505092594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45933.609505092594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45933.609505092594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45933.609505092594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45933.609505092594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45933.609505092594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45933.609505092594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45933.609505092594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45933.609505092594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45933.609505092594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45933.609505092594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45933.609505092594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45933.609505092594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45933.609505092594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45933.609505092594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45933.609505092594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45933.609505092594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45933.609505092594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45933.609505092594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45933.609505092594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45933.609505092594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45933.609505092594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45933.609505092594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45933.609505092594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45933.609505092594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45933.609505092594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45933.609505092594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45933.609505092594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45933.609505092594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45933.609505092594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45933.609505092594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45933.609505092594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45933.609505092594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45933.609505092594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45933.609505092594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45933.609505092594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45933.609505092594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45933.609505092594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45933.609505092594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45933.609505092594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45933.609505092594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45933.609505092594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45933.609505092594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45933.609505092594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45933.609505092594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45933.609505092594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45933.609505092594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45933.609505092594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45933.609505092594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45933.609505092594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45933.609505092594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45933.609505092594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45933.609505092594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45933.609505092594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45933.609505092594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45933.609505092594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45933.609505092594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45933.609505092594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45933.609505092594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45933.609505092594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45933.609505092594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45933.609505092594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45933.609505092594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45933.609505092594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45933.609505092594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45933.609505092594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45933.609505092594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45933.609505092594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45933.609505092594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45933.609505092594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45933.609505092594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45933.609505092594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45933.609505092594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45933.609505092594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45933.609505092594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45933.609505092594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45933.609505092594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45933.609505092594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45933.609505092594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45933.609505092594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45933.609505092594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45933.609505092594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45933.609505092594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45933.609505092594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45933.609505092594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45933.609505092594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45933.609505092594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45933.609505092594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45933.609505092594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45933.609505092594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45933.609505092594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45933.609505092594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45933.609505092594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45933.609505092594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45933.609505092594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45933.609505092594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45933.609505092594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45933.609505092594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45933.609505092594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45933.609505092594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45933.609505092594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45933.609505092594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45933.609505092594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45933.609505092594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45933.609505092594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45933.609505092594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45933.609505092594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45933.609505092594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45933.609505092594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45933.609505092594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45933.609505092594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45933.609505092594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45933.609505092594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45933.609505092594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45933.609505092594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45933.609505092594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45933.609505092594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45933.609505092594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45933.609505092594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45933.609505092594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45933.609505092594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45933.609505092594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45933.609505092594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45933.609505092594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45933.609505092594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45933.609505092594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45933.609505092594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45933.609505092594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45933.609505092594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45933.609505092594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45933.609505092594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45933.609505092594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45933.609505092594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45933.609505092594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45933.609505092594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45933.609505092594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45933.609505092594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45933.609505092594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45933.609505092594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45933.609505092594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45933.609505092594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45933.609505092594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45933.609505092594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45933.609505092594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45933.609505092594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45933.609505092594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45933.609505092594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45933.609505092594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45933.609505092594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45933.609505092594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45933.609505092594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45933.609505092594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45933.609505092594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45933.609505092594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45933.609505092594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45933.609505092594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45933.609505092594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45933.609505092594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45933.609505092594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45933.609505092594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45933.609505092594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45933.609505092594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45933.609505092594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45933.609505092594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45933.609505092594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45933.609505092594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45933.609505092594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45933.609505092594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45933.609505092594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45933.609505092594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45933.609505092594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45933.609505092594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45933.609505092594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45933.609505092594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45933.609505092594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45933.609505092594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45933.609505092594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45933.609505092594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45933.609505092594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45933.609505092594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45933.609505092594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45933.609505092594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45933.609505092594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45933.609505092594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45933.609505092594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45933.609505092594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45933.609505092594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45933.609505092594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45933.609505092594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45933.609505092594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45933.609505092594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45933.609505092594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45933.609505092594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45933.609505092594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45933.609505092594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45933.609505092594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45933.609505092594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45933.609505092594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45933.609505092594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45933.609505092594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45933.609505092594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45933.609505092594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45933.609505092594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45933.609505092594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45933.609505092594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45933.609505092594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45933.609505092594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45933.609505092594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45933.609505092594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45933.609505092594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45933.609505092594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45933.609505092594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45933.609505092594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45933.609505092594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45933.609505092594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45933.609505092594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45933.609505092594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45933.609505092594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45933.609505092594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45933.609505092594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45933.609505092594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45933.609505092594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45933.609505092594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45933.609505092594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45933.609505092594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45933.609505092594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45933.609505092594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45933.609505092594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45933.609505092594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45933.609505092594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45933.609505092594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45933.609505092594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45933.609505092594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45933.609505092594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45933.609505092594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45933.609505092594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45933.609505092594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45933.609505092594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45933.609505092594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45933.609505092594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45933.609505092594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45933.609505092594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45933.609505092594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45933.609505092594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45933.609505092594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45933.609505092594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45933.609505092594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45933.609505092594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45933.609505092594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45933.609505092594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45933.609505092594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45933.609505092594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45933.609505092594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45933.609505092594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45933.609505092594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45933.609505092594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45933.609505092594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45933.609505092594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45933.609505092594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45933.609505092594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45933.609505092594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45933.609505092594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45933.609505092594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45933.609505092594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45933.609505092594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45933.609505092594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45933.609505092594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45933.609505092594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45933.609505092594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45933.609505092594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45933.609505092594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45933.609505092594</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230.128787499998</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2.7192273148175445</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25920</v>
      </c>
      <c r="E4" s="112" t="s">
        <v>38964</v>
      </c>
      <c r="F4" s="113">
        <v>45933.468229166669</v>
      </c>
      <c r="G4" s="114">
        <f ca="1">IFERROR(NOW()-F4,"")</f>
        <v>0.14127592592558358</v>
      </c>
      <c r="H4" s="113">
        <v>45933.462314814817</v>
      </c>
      <c r="I4" s="110" t="str">
        <f>IFERROR(VLOOKUP(D4,DB!A:F,6,0),"")</f>
        <v>SCECO</v>
      </c>
      <c r="J4" s="110" t="str">
        <f>IFERROR(VLOOKUP(D4,DB!A:G,7,0),"")</f>
        <v>Dead</v>
      </c>
      <c r="K4" s="115" t="s">
        <v>39064</v>
      </c>
      <c r="L4" s="107" t="str">
        <f>IFERROR(VLOOKUP(D4,DB!A:I,9,0),"")</f>
        <v>Latis</v>
      </c>
    </row>
    <row r="5" spans="1:16" ht="15" customHeight="1">
      <c r="A5" s="110" t="s">
        <v>39065</v>
      </c>
      <c r="B5" s="110" t="str">
        <f>IFERROR(VLOOKUP(D5,DB!A:K,11,0),"")</f>
        <v>R4</v>
      </c>
      <c r="C5" s="111">
        <v>1</v>
      </c>
      <c r="D5" s="107" t="s">
        <v>36364</v>
      </c>
      <c r="E5" s="112" t="s">
        <v>38964</v>
      </c>
      <c r="F5" s="113">
        <v>45933.516493055555</v>
      </c>
      <c r="G5" s="114">
        <f ca="1">IFERROR(NOW()-F5,"")</f>
        <v>9.3012037039443385E-2</v>
      </c>
      <c r="H5" s="113">
        <v>45933.510787037034</v>
      </c>
      <c r="I5" s="110" t="str">
        <f>IFERROR(VLOOKUP(D5,DB!A:F,6,0),"")</f>
        <v>SCECO</v>
      </c>
      <c r="J5" s="110" t="str">
        <f>IFERROR(VLOOKUP(D5,DB!A:G,7,0),"")</f>
        <v>In progress</v>
      </c>
      <c r="K5" s="115" t="s">
        <v>39066</v>
      </c>
      <c r="L5" s="107" t="str">
        <f>IFERROR(VLOOKUP(D5,DB!A:I,9,0),"")</f>
        <v>Latis</v>
      </c>
    </row>
    <row r="6" spans="1:16" ht="15" customHeight="1">
      <c r="A6" s="110" t="s">
        <v>39067</v>
      </c>
      <c r="B6" s="110" t="str">
        <f>IFERROR(VLOOKUP(D6,DB!A:K,11,0),"")</f>
        <v>R4</v>
      </c>
      <c r="C6" s="111">
        <v>1</v>
      </c>
      <c r="D6" s="107" t="s">
        <v>36845</v>
      </c>
      <c r="E6" s="112" t="s">
        <v>38964</v>
      </c>
      <c r="F6" s="113">
        <v>45933.509375000001</v>
      </c>
      <c r="G6" s="114">
        <f ca="1">IFERROR(NOW()-F6,"")</f>
        <v>0.10013009259273531</v>
      </c>
      <c r="H6" s="113">
        <v>45933.538194444445</v>
      </c>
      <c r="I6" s="110" t="str">
        <f>IFERROR(VLOOKUP(D6,DB!A:F,6,0),"")</f>
        <v>Generator-SG</v>
      </c>
      <c r="J6" s="110" t="str">
        <f>IFERROR(VLOOKUP(D6,DB!A:G,7,0),"")</f>
        <v>Weak</v>
      </c>
      <c r="K6" s="115" t="s">
        <v>39068</v>
      </c>
      <c r="L6" s="107" t="str">
        <f>IFERROR(VLOOKUP(D6,DB!A:I,9,0),"")</f>
        <v>Latis</v>
      </c>
    </row>
    <row r="7" spans="1:16" ht="15" customHeight="1">
      <c r="A7" s="110"/>
      <c r="B7" s="110" t="str">
        <f>IFERROR(VLOOKUP(D7,DB!A:K,11,0),"")</f>
        <v/>
      </c>
      <c r="C7" s="111"/>
      <c r="D7" s="107"/>
      <c r="E7" s="112"/>
      <c r="F7" s="113"/>
      <c r="G7" s="114">
        <f ca="1">IFERROR(NOW()-F7,"")</f>
        <v>45933.609505092594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45933.609505092594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45933.609505092594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45933.609505092594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45933.609505092594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45933.609505092594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45933.609505092594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45933.609505092594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45933.609505092594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45933.609505092594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45933.609505092594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45933.609505092594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45933.609505092594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45933.609505092594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45933.609505092594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45933.609505092594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45933.609505092594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45933.609505092594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45933.609505092594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45933.609505092594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45933.609505092594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45933.609505092594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45933.609505092594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45933.609505092594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45933.609505092594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45933.609505092594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45933.609505092594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45933.609505092594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45933.609505092594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45933.609505092594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45933.609505092594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45933.609505092594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45933.609505092594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45933.609505092594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45933.609505092594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45933.609505092594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45933.609505092594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45933.609505092594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45933.609505092594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45933.609505092594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45933.609505092594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45933.609505092594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45933.609505092594</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45933.609505092594</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45933.609505092594</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45933.609505092594</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45933.609505092594</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45933.609505092594</v>
      </c>
      <c r="H54" s="113"/>
      <c r="I54" s="110" t="str">
        <f>IFERROR(VLOOKUP(D54,DB!A:F,6,0),"")</f>
        <v/>
      </c>
      <c r="J54" s="110" t="str">
        <f>IFERROR(VLOOKUP(D54,DB!A:G,7,0),"")</f>
        <v/>
      </c>
      <c r="K54" s="115"/>
      <c r="L54" s="107" t="str">
        <f>IFERROR(VLOOKUP(D54,DB!A:I,9,0),"")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41.777444907405879</v>
      </c>
      <c r="H2" s="38">
        <v>45891.790393518517</v>
      </c>
      <c r="I2" s="37" t="str">
        <f>IFERROR(VLOOKUP(D2,DB!A:F,6,0),"")</f>
        <v>Generator-SG</v>
      </c>
      <c r="J2" s="37" t="str">
        <f>IFERROR(VLOOKUP(D2,DB!A:G,7,0),"")</f>
        <v>Vandalized</v>
      </c>
      <c r="K2" s="37" t="s">
        <v>39070</v>
      </c>
      <c r="L2" s="37" t="str">
        <f>IFERROR(VLOOKUP(D2,DB!A:I,9,0),"")</f>
        <v>Latis</v>
      </c>
      <c r="M2" s="136"/>
    </row>
    <row r="3" spans="1:13" ht="30.75">
      <c r="A3" s="37" t="s">
        <v>39071</v>
      </c>
      <c r="B3" s="37" t="str">
        <f>IFERROR(VLOOKUP(D3,DB!A:K,11,0),"")</f>
        <v>R5</v>
      </c>
      <c r="C3" s="37">
        <v>1</v>
      </c>
      <c r="D3" s="37" t="s">
        <v>31295</v>
      </c>
      <c r="E3" s="37" t="s">
        <v>39047</v>
      </c>
      <c r="F3" s="38">
        <v>45926.188877314817</v>
      </c>
      <c r="G3" s="39">
        <f ca="1">IFERROR(NOW()-F3,"-")</f>
        <v>7.420627777777554</v>
      </c>
      <c r="H3" s="38">
        <v>45926.158159722225</v>
      </c>
      <c r="I3" s="37" t="str">
        <f>IFERROR(VLOOKUP(D3,DB!A:F,6,0),"")</f>
        <v>SCECO</v>
      </c>
      <c r="J3" s="37" t="str">
        <f>IFERROR(VLOOKUP(D3,DB!A:G,7,0),"")</f>
        <v>Good</v>
      </c>
      <c r="K3" s="37" t="s">
        <v>39072</v>
      </c>
      <c r="L3" s="37" t="str">
        <f>IFERROR(VLOOKUP(D3,DB!A:I,9,0),"")</f>
        <v>Latis</v>
      </c>
      <c r="M3" s="136"/>
    </row>
    <row r="4" spans="1:13" ht="15">
      <c r="A4" s="37"/>
      <c r="B4" s="37" t="str">
        <f>IFERROR(VLOOKUP(D4,DB!A:K,11,0),"")</f>
        <v/>
      </c>
      <c r="C4" s="37"/>
      <c r="D4" s="37"/>
      <c r="E4" s="37"/>
      <c r="F4" s="38"/>
      <c r="G4" s="39">
        <f ca="1">IFERROR(NOW()-F4,"-")</f>
        <v>45933.609505092594</v>
      </c>
      <c r="H4" s="38"/>
      <c r="I4" s="37" t="str">
        <f>IFERROR(VLOOKUP(D4,DB!A:F,6,0),"")</f>
        <v/>
      </c>
      <c r="J4" s="37" t="str">
        <f>IFERROR(VLOOKUP(D4,DB!A:G,7,0),"")</f>
        <v/>
      </c>
      <c r="K4" s="37"/>
      <c r="L4" s="37" t="str">
        <f>IFERROR(VLOOKUP(D4,DB!A:I,9,0),"")</f>
        <v/>
      </c>
      <c r="M4" s="136"/>
    </row>
    <row r="5" spans="1:13" ht="15">
      <c r="A5" s="37"/>
      <c r="B5" s="37" t="str">
        <f>IFERROR(VLOOKUP(D5,DB!A:K,11,0),"")</f>
        <v/>
      </c>
      <c r="C5" s="37"/>
      <c r="D5" s="137"/>
      <c r="E5" s="37"/>
      <c r="F5" s="38"/>
      <c r="G5" s="39">
        <f ca="1">IFERROR(NOW()-F5,"-")</f>
        <v>45933.609505092594</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45933.609505092594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45933.609505092594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45933.609505092594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45933.609505092594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45933.609505092594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45933.609505092594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45933.609505092594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45933.609505092594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45933.609505092594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45933.609505092594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45933.609505092594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45933.609505092594</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45933.609505092594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45933.609505092594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45933.609505092594</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45933.609505092594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45933.609505092594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45933.609505092594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45933.609505092594</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45933.609505092594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45933.609505092594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45933.609505092594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45933.609505092594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45933.609505092594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45933.609505092594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45933.609505092594</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45933.609505092594</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45933.609505092594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45933.609505092594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45933.609505092594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45933.609505092594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45933.609505092594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45933.609505092594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45933.609505092594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45933.609505092594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45933.609505092594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45933.609505092594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45933.609505092594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45933.609505092594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45933.609505092594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45933.609505092594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45933.609505092594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45933.609505092594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45933.609505092594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45933.609505092594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45933.609505092594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45933.609505092594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45933.609505092594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45933.609505092594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45933.609505092594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45933.609505092594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45933.609505092594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45933.609505092594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45933.609505092594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45933.609505092594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45933.609505092594</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45933.609505092594</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45933.609505092594</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45933.609505092594</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45933.609505092594</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45933.609505092594</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45933.609505092594</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45933.609505092594</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45933.609505092594</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45933.609505092594</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45933.609505092594</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45933.609505092594</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45933.609505092594</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45933.609505092594</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45933.609505092594</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45933.609505092594</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45933.609505092594</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45933.609505092594</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45933.609505092594</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45933.609505092594</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45933.609505092594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45933.609505092594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45933.609505092594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45933.609505092594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45933.609505092594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45933.609505092594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45933.609505092594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45933.609505092594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45933.609505092594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45933.609505092594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45933.609505092594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45933.609505092594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45933.609505092594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45933.609505092594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45933.609505092594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45933.609505092594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45933.609505092594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45933.609505092594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45933.609505092594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45933.609505092594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45933.609505092594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45933.609505092594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45933.609505092594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45933.609505092594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45933.609505092594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45933.609505092594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45933.609505092594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45933.609505092594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45933.609505092594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45933.609505092594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45933.609505092594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45933.609505092594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45933.609505092594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45933.609505092594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45933.609505092594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45933.609505092594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45933.609505092594</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45933.609505092594</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45933.609505092594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45933.609505092594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45933.609505092594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45933.609505092594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45933.609505092594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45933.609505092594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45933.609505092594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45933.609505092594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45933.609505092594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45933.609505092594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45933.609505092594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45933.609505092594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45933.609505092594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45933.609505092594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45933.609505092594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45933.609505092594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45933.609505092594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45933.609505092594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45933.609505092594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45933.609505092594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45933.609505092594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45933.609505092594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45933.609505092594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45933.609505092594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45933.609505092594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45933.609505092594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45933.609505092594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45933.609505092594</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45933.609505092594</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45933.609505092594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45933.609505092594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45933.609505092594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45933.609505092594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45933.609505092594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45933.609505092594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45933.609505092594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45933.609505092594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45933.609505092594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45933.609505092594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45933.609505092594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45933.609505092594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45933.609505092594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45933.609505092594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45933.609505092594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45933.609505092594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45933.609505092594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45933.609505092594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45933.609505092594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45933.609505092594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45933.609505092594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45933.609505092594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45933.609505092594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45933.609505092594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45933.609505092594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45933.609505092594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45933.609505092594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45933.609505092594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45933.609505092594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45933.609505092594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45933.609505092594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45933.609505092594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45933.609505092594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45933.609505092594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45933.609505092594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45933.609505092594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45933.609505092594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45933.609505092594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45933.609505092594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45933.609505092594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45933.609505092594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45933.609505092594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45933.609505092594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45933.609505092594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45933.609505092594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45933.609505092594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45933.609505092594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45933.609505092594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45933.609505092594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45933.609505092594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45933.609505092594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45933.609505092594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45933.609505092594</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45933.609505092594</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6"/>
  <sheetViews>
    <sheetView tabSelected="1"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37" t="s">
        <v>5398</v>
      </c>
      <c r="C2" s="137">
        <v>1</v>
      </c>
      <c r="D2" s="137" t="s">
        <v>32861</v>
      </c>
      <c r="E2" s="137" t="s">
        <v>39074</v>
      </c>
      <c r="F2" s="138">
        <v>45929.14371527778</v>
      </c>
      <c r="G2" s="139">
        <f ca="1">IFERROR(NOW()-F2,"-")</f>
        <v>4.4657898148143431</v>
      </c>
      <c r="H2" s="137">
        <v>45929.455266203702</v>
      </c>
      <c r="I2" s="137" t="str">
        <f>IFERROR(VLOOKUP(D2,DB!A:F,6,0),"")</f>
        <v>SCECO</v>
      </c>
      <c r="J2" s="137" t="str">
        <f>IFERROR(VLOOKUP(D2,DB!A:G,7,0),"")</f>
        <v>In progress</v>
      </c>
      <c r="K2" s="137" t="s">
        <v>39075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39076</v>
      </c>
      <c r="B3" s="137" t="s">
        <v>5398</v>
      </c>
      <c r="C3" s="137">
        <v>1</v>
      </c>
      <c r="D3" s="137" t="s">
        <v>34463</v>
      </c>
      <c r="E3" s="137" t="s">
        <v>39074</v>
      </c>
      <c r="F3" s="138">
        <v>45926.772847222222</v>
      </c>
      <c r="G3" s="139">
        <f ca="1">IFERROR(NOW()-F3,"-")</f>
        <v>6.8366578703717096</v>
      </c>
      <c r="H3" s="137">
        <v>45927.449074074102</v>
      </c>
      <c r="I3" s="137" t="str">
        <f>IFERROR(VLOOKUP(D3,DB!A:F,6,0),"")</f>
        <v>SCECO</v>
      </c>
      <c r="J3" s="137" t="str">
        <f>IFERROR(VLOOKUP(D3,DB!A:G,7,0),"")</f>
        <v>Weak</v>
      </c>
      <c r="K3" s="137" t="s">
        <v>39075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39077</v>
      </c>
      <c r="B4" s="137" t="s">
        <v>5398</v>
      </c>
      <c r="C4" s="137">
        <v>1</v>
      </c>
      <c r="D4" s="137" t="s">
        <v>33408</v>
      </c>
      <c r="E4" s="137" t="s">
        <v>38964</v>
      </c>
      <c r="F4" s="138">
        <v>45932.818645833337</v>
      </c>
      <c r="G4" s="139">
        <f ca="1">IFERROR(NOW()-F4,"-")</f>
        <v>0.79085925925755873</v>
      </c>
      <c r="H4" s="138">
        <v>45931.969363425924</v>
      </c>
      <c r="I4" s="137" t="str">
        <f>IFERROR(VLOOKUP(D4,DB!A:F,6,0),"")</f>
        <v>SCECO</v>
      </c>
      <c r="J4" s="137" t="str">
        <f>IFERROR(VLOOKUP(D4,DB!A:G,7,0),"")</f>
        <v>Dead</v>
      </c>
      <c r="K4" s="137" t="s">
        <v>39075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39078</v>
      </c>
      <c r="B5" s="137" t="str">
        <f>IFERROR(VLOOKUP(D5,DB!A:K,11,0),"")</f>
        <v>R6</v>
      </c>
      <c r="C5" s="137">
        <v>3</v>
      </c>
      <c r="D5" s="137" t="s">
        <v>32068</v>
      </c>
      <c r="E5" s="137" t="s">
        <v>38964</v>
      </c>
      <c r="F5" s="140">
        <v>45933.467604166668</v>
      </c>
      <c r="G5" s="137">
        <f ca="1">IFERROR(NOW()-F5,"-")</f>
        <v>0.14190092592616566</v>
      </c>
      <c r="H5" s="140">
        <v>45933.490983796299</v>
      </c>
      <c r="I5" s="137" t="str">
        <f>IFERROR(VLOOKUP(D5,DB!A:F,6,0),"")</f>
        <v>SCECO</v>
      </c>
      <c r="J5" s="137" t="str">
        <f>IFERROR(VLOOKUP(D5,DB!A:G,7,0),"")</f>
        <v>Dead</v>
      </c>
      <c r="K5" s="137" t="s">
        <v>39079</v>
      </c>
      <c r="L5" s="137" t="str">
        <f>IFERROR(VLOOKUP(D5,DB!A:I,9,0),"")</f>
        <v>Latis</v>
      </c>
    </row>
    <row r="6" spans="1:16383" ht="31.5" customHeight="1">
      <c r="A6" s="121"/>
      <c r="B6" s="137" t="str">
        <f>IFERROR(VLOOKUP(D6,DB!A:K,11,0),"")</f>
        <v/>
      </c>
      <c r="C6" s="137"/>
      <c r="D6" s="137"/>
      <c r="E6" s="137"/>
      <c r="F6" s="137"/>
      <c r="G6" s="137">
        <f ca="1">IFERROR(NOW()-F6,"-")</f>
        <v>45933.609505092594</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45933.609505092594</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45933.609505092594</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45933.609505092594</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45933.609505092594</v>
      </c>
      <c r="H10" s="137"/>
      <c r="I10" s="137" t="str">
        <f>IFERROR(VLOOKUP(D10,DB!A:F,6,0),"")</f>
        <v/>
      </c>
      <c r="J10" s="137" t="str">
        <f>IFERROR(VLOOKUP(D10,DB!A:G,7,0),"")</f>
        <v/>
      </c>
      <c r="K10" s="137"/>
      <c r="L10" s="137" t="str">
        <f>IFERROR(VLOOKUP(D10,DB!A:I,9,0),"")</f>
        <v/>
      </c>
    </row>
    <row r="11" spans="1:16383" ht="31.5" customHeight="1">
      <c r="A11" s="121"/>
      <c r="B11" s="120" t="str">
        <f>IFERROR(VLOOKUP(D11,DB!A:K,11,0),"")</f>
        <v/>
      </c>
      <c r="C11" s="122"/>
      <c r="D11" s="120"/>
      <c r="E11" s="123"/>
      <c r="F11" s="124"/>
      <c r="G11" s="89">
        <f ca="1">IFERROR(NOW()-F11,"-")</f>
        <v>45933.609505092594</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45933.609505092594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45933.609505092594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45933.609505092594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45933.609505092594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45933.609505092594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45933.609505092594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45933.609505092594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45933.609505092594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45933.609505092594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45933.609505092594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45933.609505092594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45933.609505092594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45933.609505092594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45933.609505092594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45933.609505092594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45933.609505092594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45933.609505092594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45933.609505092594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45933.609505092594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45933.609505092594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45933.609505092594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45933.609505092594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45933.609505092594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45933.609505092594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45933.609505092594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45933.609505092594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45933.609505092594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45933.609505092594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45933.609505092594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45933.609505092594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45933.609505092594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45933.609505092594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45933.609505092594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45933.609505092594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45933.609505092594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45933.609505092594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45933.609505092594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45933.609505092594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45933.609505092594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45933.609505092594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45933.609505092594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45933.609505092594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45933.609505092594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45933.609505092594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45933.609505092594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45933.609505092594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45933.609505092594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45933.609505092594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45933.609505092594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45933.609505092594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45933.609505092594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45933.609505092594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45933.609505092594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45933.609505092594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45933.609505092594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45933.609505092594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45933.609505092594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45933.609505092594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45933.609505092594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45933.609505092594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45933.609505092594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45933.609505092594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45933.609505092594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45933.609505092594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45933.609505092594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45933.609505092594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45933.609505092594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45933.609505092594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45933.609505092594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45933.609505092594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45933.609505092594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45933.609505092594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45933.609505092594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45933.609505092594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45933.609505092594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45933.609505092594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45933.609505092594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45933.609505092594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45933.609505092594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45933.609505092594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45933.609505092594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45933.609505092594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45933.609505092594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45933.609505092594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45933.609505092594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45933.609505092594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45933.609505092594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45933.609505092594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45933.609505092594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45933.609505092594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45933.609505092594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45933.609505092594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45933.609505092594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45933.609505092594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45933.609505092594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45933.609505092594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45933.609505092594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45933.609505092594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45933.609505092594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45933.609505092594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45933.609505092594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45933.609505092594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45933.609505092594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45933.609505092594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45933.609505092594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45933.609505092594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45933.609505092594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45933.609505092594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45933.609505092594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45933.609505092594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45933.609505092594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45933.609505092594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45933.609505092594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45933.609505092594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45933.609505092594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45933.609505092594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45933.609505092594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45933.609505092594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45933.609505092594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45933.609505092594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45933.609505092594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45933.609505092594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45933.609505092594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45933.609505092594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45933.609505092594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45933.609505092594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45933.609505092594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45933.609505092594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45933.609505092594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45933.609505092594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45933.609505092594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45933.609505092594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45933.609505092594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45933.609505092594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45933.609505092594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45933.609505092594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45933.609505092594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45933.609505092594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45933.609505092594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45933.609505092594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45933.609505092594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45933.609505092594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45933.609505092594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45933.609505092594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45933.609505092594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45933.609505092594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45933.609505092594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45933.609505092594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45933.609505092594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45933.609505092594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45933.609505092594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45933.609505092594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45933.609505092594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45933.609505092594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45933.609505092594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45933.609505092594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45933.609505092594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45933.609505092594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45933.609505092594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45933.609505092594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45933.609505092594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45933.609505092594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45933.609505092594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45933.609505092594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45933.609505092594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45933.609505092594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45933.609505092594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45933.609505092594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45933.609505092594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45933.609505092594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45933.609505092594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45933.609505092594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45933.609505092594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45933.609505092594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45933.609505092594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45933.609505092594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45933.609505092594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45933.609505092594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45933.609505092594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45933.609505092594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45933.609505092594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45933.609505092594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45933.609505092594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45933.609505092594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45933.609505092594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45933.609505092594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45933.609505092594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45933.609505092594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45933.609505092594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45933.609505092594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45933.609505092594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45933.609505092594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45933.609505092594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45933.609505092594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45933.609505092594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45933.609505092594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45933.609505092594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45933.609505092594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45933.609505092594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45933.609505092594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45933.609505092594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45933.609505092594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45933.609505092594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45933.609505092594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45933.609505092594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45933.609505092594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45933.609505092594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45933.609505092594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45933.609505092594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45933.609505092594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45933.609505092594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45933.609505092594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45933.609505092594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45933.609505092594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45933.609505092594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45933.609505092594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45933.609505092594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45933.609505092594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45933.609505092594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45933.609505092594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45933.609505092594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45933.609505092594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45933.609505092594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45933.609505092594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45933.609505092594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45933.609505092594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45933.609505092594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45933.609505092594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45933.609505092594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45933.609505092594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45933.609505092594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45933.609505092594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45933.609505092594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45933.609505092594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45933.609505092594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45933.609505092594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45933.609505092594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45933.609505092594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45933.609505092594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45933.609505092594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45933.609505092594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45933.609505092594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45933.609505092594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45933.609505092594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45933.609505092594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45933.609505092594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45933.609505092594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45933.609505092594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45933.609505092594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45933.609505092594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45933.609505092594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45933.609505092594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45933.609505092594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45933.609505092594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45933.609505092594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45933.609505092594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45933.609505092594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45933.609505092594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45933.609505092594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45933.609505092594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45933.609505092594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45933.609505092594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45933.609505092594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45933.609505092594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45933.609505092594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45933.609505092594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45933.609505092594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45933.609505092594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45933.609505092594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45933.609505092594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45933.609505092594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45933.609505092594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45933.609505092594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45933.609505092594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45933.609505092594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45933.609505092594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45933.609505092594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45933.609505092594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45933.609505092594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45933.609505092594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45933.609505092594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45933.609505092594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45933.609505092594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45933.609505092594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45933.609505092594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45933.609505092594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45933.609505092594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45933.609505092594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45933.609505092594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45933.609505092594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45933.609505092594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45933.609505092594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45933.609505092594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45933.609505092594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45933.609505092594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45933.609505092594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45933.609505092594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45933.609505092594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45933.609505092594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45933.609505092594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45933.609505092594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45933.609505092594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45933.609505092594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45933.609505092594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45933.609505092594</v>
      </c>
      <c r="H316" s="124"/>
      <c r="I316" s="120" t="str">
        <f>IFERROR(VLOOKUP(D316,DB!A:F,6,0),"")</f>
        <v/>
      </c>
      <c r="J316" s="119" t="str">
        <f>IFERROR(VLOOKUP(D316,DB!A:G,7,0),"")</f>
        <v/>
      </c>
      <c r="K316" s="125"/>
      <c r="L316" s="126" t="str">
        <f>IFERROR(VLOOKUP(D316,DB!A:I,9,0),"")</f>
        <v/>
      </c>
    </row>
  </sheetData>
  <dataValidations count="2">
    <dataValidation allowBlank="1" showInputMessage="1" showErrorMessage="1" sqref="E1" xr:uid="{380493DB-286A-4683-AF55-C78F04945A49}"/>
    <dataValidation type="list" allowBlank="1" showInputMessage="1" showErrorMessage="1" sqref="E5:E31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2025-10-03T11:38:34Z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